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llo\Documents\こばやんドキュメント\"/>
    </mc:Choice>
  </mc:AlternateContent>
  <xr:revisionPtr revIDLastSave="0" documentId="8_{B5159440-CF63-47A0-B118-839A984FA9CB}" xr6:coauthVersionLast="47" xr6:coauthVersionMax="47" xr10:uidLastSave="{00000000-0000-0000-0000-000000000000}"/>
  <bookViews>
    <workbookView xWindow="-19320" yWindow="-60" windowWidth="19440" windowHeight="15000" activeTab="1" xr2:uid="{00000000-000D-0000-FFFF-FFFF00000000}"/>
  </bookViews>
  <sheets>
    <sheet name="3月30日 " sheetId="18" r:id="rId1"/>
    <sheet name="リーグ対戦表1～14" sheetId="20" r:id="rId2"/>
    <sheet name="リーグ対戦表15.16" sheetId="21" r:id="rId3"/>
    <sheet name="3・31（9位Tあり）" sheetId="19" r:id="rId4"/>
    <sheet name="ベスト8" sheetId="8" r:id="rId5"/>
    <sheet name="全体のトーナメント表" sheetId="17" r:id="rId6"/>
  </sheets>
  <definedNames>
    <definedName name="_xlnm.Print_Area" localSheetId="0">'3月30日 '!$A$1:$U$47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57" i="8" l="1"/>
  <c r="AM57" i="8"/>
  <c r="AJ57" i="8"/>
  <c r="AH57" i="8"/>
  <c r="AO51" i="8"/>
  <c r="AM51" i="8"/>
  <c r="AJ51" i="8"/>
  <c r="AH51" i="8"/>
  <c r="AO45" i="8"/>
  <c r="AM45" i="8"/>
  <c r="AJ45" i="8"/>
  <c r="AH45" i="8"/>
  <c r="AO39" i="8"/>
  <c r="AM39" i="8"/>
  <c r="AJ39" i="8"/>
  <c r="AH39" i="8"/>
  <c r="AO33" i="8"/>
  <c r="AM33" i="8"/>
  <c r="AJ33" i="8"/>
  <c r="AH33" i="8"/>
  <c r="AO27" i="8"/>
  <c r="AM27" i="8"/>
  <c r="AJ27" i="8"/>
  <c r="AH27" i="8"/>
  <c r="AK58" i="19"/>
  <c r="AI58" i="19"/>
  <c r="AP52" i="19"/>
  <c r="AN52" i="19"/>
  <c r="AK52" i="19"/>
  <c r="AI52" i="19"/>
  <c r="AP46" i="19"/>
  <c r="AN46" i="19"/>
  <c r="AK46" i="19"/>
  <c r="AI46" i="19"/>
  <c r="AP40" i="19"/>
  <c r="AN40" i="19"/>
  <c r="AK40" i="19"/>
  <c r="AI40" i="19"/>
  <c r="AP34" i="19"/>
  <c r="AN34" i="19"/>
  <c r="AK34" i="19"/>
  <c r="AI34" i="19"/>
  <c r="J107" i="20"/>
  <c r="J158" i="20"/>
  <c r="H158" i="20"/>
  <c r="F158" i="20"/>
  <c r="D158" i="20"/>
  <c r="J157" i="20"/>
  <c r="J159" i="20" s="1"/>
  <c r="H157" i="20"/>
  <c r="H159" i="20" s="1"/>
  <c r="F157" i="20"/>
  <c r="D157" i="20"/>
  <c r="D159" i="20" s="1"/>
  <c r="N156" i="20"/>
  <c r="L156" i="20"/>
  <c r="F155" i="20"/>
  <c r="D155" i="20"/>
  <c r="F154" i="20"/>
  <c r="D154" i="20"/>
  <c r="N153" i="20"/>
  <c r="L153" i="20"/>
  <c r="J153" i="20"/>
  <c r="H153" i="20"/>
  <c r="J147" i="20"/>
  <c r="H147" i="20"/>
  <c r="F147" i="20"/>
  <c r="D147" i="20"/>
  <c r="J146" i="20"/>
  <c r="H146" i="20"/>
  <c r="H148" i="20" s="1"/>
  <c r="F146" i="20"/>
  <c r="F148" i="20" s="1"/>
  <c r="D146" i="20"/>
  <c r="D148" i="20" s="1"/>
  <c r="N145" i="20"/>
  <c r="L145" i="20"/>
  <c r="F144" i="20"/>
  <c r="D144" i="20"/>
  <c r="F143" i="20"/>
  <c r="D143" i="20"/>
  <c r="N142" i="20"/>
  <c r="Q140" i="20" s="1"/>
  <c r="L142" i="20"/>
  <c r="J142" i="20"/>
  <c r="H142" i="20"/>
  <c r="J134" i="20"/>
  <c r="H134" i="20"/>
  <c r="F134" i="20"/>
  <c r="D134" i="20"/>
  <c r="J133" i="20"/>
  <c r="J135" i="20" s="1"/>
  <c r="H133" i="20"/>
  <c r="H135" i="20" s="1"/>
  <c r="F133" i="20"/>
  <c r="D133" i="20"/>
  <c r="D135" i="20" s="1"/>
  <c r="N132" i="20"/>
  <c r="L132" i="20"/>
  <c r="F131" i="20"/>
  <c r="D131" i="20"/>
  <c r="F130" i="20"/>
  <c r="D130" i="20"/>
  <c r="N129" i="20"/>
  <c r="L129" i="20"/>
  <c r="J129" i="20"/>
  <c r="H129" i="20"/>
  <c r="J123" i="20"/>
  <c r="H123" i="20"/>
  <c r="F123" i="20"/>
  <c r="D123" i="20"/>
  <c r="J122" i="20"/>
  <c r="J124" i="20" s="1"/>
  <c r="H122" i="20"/>
  <c r="F122" i="20"/>
  <c r="F124" i="20" s="1"/>
  <c r="D122" i="20"/>
  <c r="D124" i="20" s="1"/>
  <c r="N121" i="20"/>
  <c r="L121" i="20"/>
  <c r="F120" i="20"/>
  <c r="D120" i="20"/>
  <c r="F119" i="20"/>
  <c r="F121" i="20" s="1"/>
  <c r="D119" i="20"/>
  <c r="N118" i="20"/>
  <c r="L118" i="20"/>
  <c r="J118" i="20"/>
  <c r="H118" i="20"/>
  <c r="J112" i="20"/>
  <c r="H112" i="20"/>
  <c r="F112" i="20"/>
  <c r="D112" i="20"/>
  <c r="J111" i="20"/>
  <c r="J113" i="20" s="1"/>
  <c r="H111" i="20"/>
  <c r="H113" i="20" s="1"/>
  <c r="F111" i="20"/>
  <c r="D111" i="20"/>
  <c r="D113" i="20" s="1"/>
  <c r="N110" i="20"/>
  <c r="L110" i="20"/>
  <c r="F109" i="20"/>
  <c r="D109" i="20"/>
  <c r="F108" i="20"/>
  <c r="D108" i="20"/>
  <c r="N107" i="20"/>
  <c r="L107" i="20"/>
  <c r="H107" i="20"/>
  <c r="J101" i="20"/>
  <c r="H101" i="20"/>
  <c r="F101" i="20"/>
  <c r="D101" i="20"/>
  <c r="J100" i="20"/>
  <c r="J102" i="20" s="1"/>
  <c r="H100" i="20"/>
  <c r="H102" i="20" s="1"/>
  <c r="F100" i="20"/>
  <c r="D100" i="20"/>
  <c r="D102" i="20" s="1"/>
  <c r="N99" i="20"/>
  <c r="L99" i="20"/>
  <c r="F98" i="20"/>
  <c r="D98" i="20"/>
  <c r="F97" i="20"/>
  <c r="F99" i="20" s="1"/>
  <c r="D97" i="20"/>
  <c r="N96" i="20"/>
  <c r="L96" i="20"/>
  <c r="J96" i="20"/>
  <c r="H96" i="20"/>
  <c r="J88" i="20"/>
  <c r="H88" i="20"/>
  <c r="F88" i="20"/>
  <c r="D88" i="20"/>
  <c r="J87" i="20"/>
  <c r="H87" i="20"/>
  <c r="H89" i="20" s="1"/>
  <c r="F87" i="20"/>
  <c r="D87" i="20"/>
  <c r="N86" i="20"/>
  <c r="L86" i="20"/>
  <c r="F85" i="20"/>
  <c r="D85" i="20"/>
  <c r="F84" i="20"/>
  <c r="D84" i="20"/>
  <c r="D86" i="20" s="1"/>
  <c r="N83" i="20"/>
  <c r="L83" i="20"/>
  <c r="J83" i="20"/>
  <c r="H83" i="20"/>
  <c r="J77" i="20"/>
  <c r="H77" i="20"/>
  <c r="F77" i="20"/>
  <c r="D77" i="20"/>
  <c r="J76" i="20"/>
  <c r="H76" i="20"/>
  <c r="H78" i="20" s="1"/>
  <c r="F76" i="20"/>
  <c r="D76" i="20"/>
  <c r="D78" i="20" s="1"/>
  <c r="N75" i="20"/>
  <c r="L75" i="20"/>
  <c r="F74" i="20"/>
  <c r="D74" i="20"/>
  <c r="F73" i="20"/>
  <c r="D73" i="20"/>
  <c r="N72" i="20"/>
  <c r="L72" i="20"/>
  <c r="J72" i="20"/>
  <c r="H72" i="20"/>
  <c r="J66" i="20"/>
  <c r="H66" i="20"/>
  <c r="F66" i="20"/>
  <c r="D66" i="20"/>
  <c r="J65" i="20"/>
  <c r="H65" i="20"/>
  <c r="F65" i="20"/>
  <c r="D65" i="20"/>
  <c r="N64" i="20"/>
  <c r="L64" i="20"/>
  <c r="F63" i="20"/>
  <c r="D63" i="20"/>
  <c r="F62" i="20"/>
  <c r="D62" i="20"/>
  <c r="N61" i="20"/>
  <c r="L61" i="20"/>
  <c r="J61" i="20"/>
  <c r="H61" i="20"/>
  <c r="J55" i="20"/>
  <c r="H55" i="20"/>
  <c r="F55" i="20"/>
  <c r="D55" i="20"/>
  <c r="J54" i="20"/>
  <c r="H54" i="20"/>
  <c r="F54" i="20"/>
  <c r="D54" i="20"/>
  <c r="D56" i="20" s="1"/>
  <c r="N53" i="20"/>
  <c r="L53" i="20"/>
  <c r="F52" i="20"/>
  <c r="D52" i="20"/>
  <c r="F51" i="20"/>
  <c r="F53" i="20" s="1"/>
  <c r="D51" i="20"/>
  <c r="N50" i="20"/>
  <c r="L50" i="20"/>
  <c r="J50" i="20"/>
  <c r="H50" i="20"/>
  <c r="J44" i="20"/>
  <c r="H44" i="20"/>
  <c r="F44" i="20"/>
  <c r="D44" i="20"/>
  <c r="J43" i="20"/>
  <c r="H43" i="20"/>
  <c r="H45" i="20" s="1"/>
  <c r="F43" i="20"/>
  <c r="D43" i="20"/>
  <c r="N42" i="20"/>
  <c r="L42" i="20"/>
  <c r="F41" i="20"/>
  <c r="D41" i="20"/>
  <c r="F40" i="20"/>
  <c r="D40" i="20"/>
  <c r="D42" i="20" s="1"/>
  <c r="N39" i="20"/>
  <c r="L39" i="20"/>
  <c r="J39" i="20"/>
  <c r="H39" i="20"/>
  <c r="J33" i="20"/>
  <c r="H33" i="20"/>
  <c r="F33" i="20"/>
  <c r="D33" i="20"/>
  <c r="J32" i="20"/>
  <c r="H32" i="20"/>
  <c r="F32" i="20"/>
  <c r="D32" i="20"/>
  <c r="N31" i="20"/>
  <c r="L31" i="20"/>
  <c r="F30" i="20"/>
  <c r="D30" i="20"/>
  <c r="F29" i="20"/>
  <c r="D29" i="20"/>
  <c r="N28" i="20"/>
  <c r="L28" i="20"/>
  <c r="J28" i="20"/>
  <c r="H28" i="20"/>
  <c r="J22" i="20"/>
  <c r="H22" i="20"/>
  <c r="F22" i="20"/>
  <c r="D22" i="20"/>
  <c r="J21" i="20"/>
  <c r="H21" i="20"/>
  <c r="F21" i="20"/>
  <c r="D21" i="20"/>
  <c r="N20" i="20"/>
  <c r="L20" i="20"/>
  <c r="F19" i="20"/>
  <c r="D19" i="20"/>
  <c r="F18" i="20"/>
  <c r="D18" i="20"/>
  <c r="N17" i="20"/>
  <c r="L17" i="20"/>
  <c r="J17" i="20"/>
  <c r="H17" i="20"/>
  <c r="N28" i="21"/>
  <c r="L28" i="21"/>
  <c r="J28" i="21"/>
  <c r="H28" i="21"/>
  <c r="F28" i="21"/>
  <c r="D28" i="21"/>
  <c r="N27" i="21"/>
  <c r="L27" i="21"/>
  <c r="J27" i="21"/>
  <c r="H27" i="21"/>
  <c r="F27" i="21"/>
  <c r="D27" i="21"/>
  <c r="R26" i="21"/>
  <c r="P26" i="21"/>
  <c r="J25" i="21"/>
  <c r="H25" i="21"/>
  <c r="F25" i="21"/>
  <c r="D25" i="21"/>
  <c r="J24" i="21"/>
  <c r="H24" i="21"/>
  <c r="F24" i="21"/>
  <c r="F26" i="21" s="1"/>
  <c r="D24" i="21"/>
  <c r="D26" i="21" s="1"/>
  <c r="R23" i="21"/>
  <c r="P23" i="21"/>
  <c r="N23" i="21"/>
  <c r="L23" i="21"/>
  <c r="F22" i="21"/>
  <c r="D22" i="21"/>
  <c r="F21" i="21"/>
  <c r="D21" i="21"/>
  <c r="R20" i="21"/>
  <c r="P20" i="21"/>
  <c r="N20" i="21"/>
  <c r="L20" i="21"/>
  <c r="J20" i="21"/>
  <c r="H20" i="21"/>
  <c r="O17" i="21"/>
  <c r="B27" i="21"/>
  <c r="B24" i="21"/>
  <c r="B21" i="21"/>
  <c r="G17" i="21" s="1"/>
  <c r="B18" i="21"/>
  <c r="C17" i="21" s="1"/>
  <c r="K17" i="21"/>
  <c r="N13" i="21"/>
  <c r="N12" i="21"/>
  <c r="L13" i="21"/>
  <c r="L12" i="21"/>
  <c r="L14" i="21" s="1"/>
  <c r="J13" i="21"/>
  <c r="J12" i="21"/>
  <c r="H13" i="21"/>
  <c r="H12" i="21"/>
  <c r="F13" i="21"/>
  <c r="F12" i="21"/>
  <c r="D13" i="21"/>
  <c r="D12" i="21"/>
  <c r="O2" i="21"/>
  <c r="B12" i="21"/>
  <c r="B9" i="21"/>
  <c r="K2" i="21" s="1"/>
  <c r="B6" i="21"/>
  <c r="B3" i="21"/>
  <c r="P8" i="21"/>
  <c r="R8" i="21"/>
  <c r="P11" i="21"/>
  <c r="R11" i="21"/>
  <c r="P5" i="21"/>
  <c r="R5" i="21"/>
  <c r="J10" i="21"/>
  <c r="H10" i="21"/>
  <c r="F10" i="21"/>
  <c r="D10" i="21"/>
  <c r="J9" i="21"/>
  <c r="H9" i="21"/>
  <c r="F9" i="21"/>
  <c r="D9" i="21"/>
  <c r="N8" i="21"/>
  <c r="L8" i="21"/>
  <c r="F7" i="21"/>
  <c r="D7" i="21"/>
  <c r="F6" i="21"/>
  <c r="D6" i="21"/>
  <c r="G2" i="21"/>
  <c r="N5" i="21"/>
  <c r="L5" i="21"/>
  <c r="J5" i="21"/>
  <c r="H5" i="21"/>
  <c r="C2" i="21"/>
  <c r="B157" i="20"/>
  <c r="K150" i="20" s="1"/>
  <c r="B154" i="20"/>
  <c r="G150" i="20" s="1"/>
  <c r="B151" i="20"/>
  <c r="C150" i="20" s="1"/>
  <c r="B146" i="20"/>
  <c r="K139" i="20" s="1"/>
  <c r="B143" i="20"/>
  <c r="G139" i="20" s="1"/>
  <c r="B140" i="20"/>
  <c r="C139" i="20" s="1"/>
  <c r="B133" i="20"/>
  <c r="K126" i="20" s="1"/>
  <c r="B130" i="20"/>
  <c r="B127" i="20"/>
  <c r="C126" i="20" s="1"/>
  <c r="B122" i="20"/>
  <c r="K115" i="20" s="1"/>
  <c r="B119" i="20"/>
  <c r="B116" i="20"/>
  <c r="B111" i="20"/>
  <c r="K104" i="20" s="1"/>
  <c r="B108" i="20"/>
  <c r="G104" i="20" s="1"/>
  <c r="B105" i="20"/>
  <c r="B100" i="20"/>
  <c r="B97" i="20"/>
  <c r="G93" i="20" s="1"/>
  <c r="B94" i="20"/>
  <c r="C93" i="20" s="1"/>
  <c r="B87" i="20"/>
  <c r="K80" i="20" s="1"/>
  <c r="B84" i="20"/>
  <c r="G80" i="20" s="1"/>
  <c r="B81" i="20"/>
  <c r="C80" i="20" s="1"/>
  <c r="B76" i="20"/>
  <c r="K69" i="20" s="1"/>
  <c r="B73" i="20"/>
  <c r="B70" i="20"/>
  <c r="C69" i="20" s="1"/>
  <c r="B65" i="20"/>
  <c r="B62" i="20"/>
  <c r="G58" i="20" s="1"/>
  <c r="B59" i="20"/>
  <c r="B54" i="20"/>
  <c r="K47" i="20" s="1"/>
  <c r="B51" i="20"/>
  <c r="G47" i="20" s="1"/>
  <c r="B48" i="20"/>
  <c r="C47" i="20" s="1"/>
  <c r="B43" i="20"/>
  <c r="K36" i="20" s="1"/>
  <c r="B40" i="20"/>
  <c r="G36" i="20" s="1"/>
  <c r="B37" i="20"/>
  <c r="C36" i="20" s="1"/>
  <c r="B32" i="20"/>
  <c r="K25" i="20" s="1"/>
  <c r="B29" i="20"/>
  <c r="G25" i="20" s="1"/>
  <c r="B26" i="20"/>
  <c r="B21" i="20"/>
  <c r="K14" i="20" s="1"/>
  <c r="B18" i="20"/>
  <c r="G14" i="20" s="1"/>
  <c r="B15" i="20"/>
  <c r="C14" i="20" s="1"/>
  <c r="G126" i="20"/>
  <c r="G115" i="20"/>
  <c r="C115" i="20"/>
  <c r="C104" i="20"/>
  <c r="K93" i="20"/>
  <c r="G69" i="20"/>
  <c r="K58" i="20"/>
  <c r="C58" i="20"/>
  <c r="C25" i="20"/>
  <c r="B10" i="20"/>
  <c r="K3" i="20" s="1"/>
  <c r="B7" i="20"/>
  <c r="G3" i="20" s="1"/>
  <c r="B4" i="20"/>
  <c r="C3" i="20" s="1"/>
  <c r="J11" i="20"/>
  <c r="J10" i="20"/>
  <c r="H11" i="20"/>
  <c r="H10" i="20"/>
  <c r="F11" i="20"/>
  <c r="F10" i="20"/>
  <c r="D11" i="20"/>
  <c r="D10" i="20"/>
  <c r="F8" i="20"/>
  <c r="F7" i="20"/>
  <c r="D8" i="20"/>
  <c r="D7" i="20"/>
  <c r="H6" i="20"/>
  <c r="J6" i="20"/>
  <c r="L6" i="20"/>
  <c r="N6" i="20"/>
  <c r="L9" i="20"/>
  <c r="N9" i="20"/>
  <c r="H29" i="21" l="1"/>
  <c r="J29" i="21"/>
  <c r="U27" i="21" s="1"/>
  <c r="H124" i="20"/>
  <c r="Q119" i="20"/>
  <c r="Q122" i="20"/>
  <c r="H67" i="20"/>
  <c r="J67" i="20"/>
  <c r="H56" i="20"/>
  <c r="P54" i="20" s="1"/>
  <c r="J56" i="20"/>
  <c r="H11" i="21"/>
  <c r="D29" i="21"/>
  <c r="F29" i="21"/>
  <c r="D14" i="21"/>
  <c r="T12" i="21" s="1"/>
  <c r="P111" i="20"/>
  <c r="Q97" i="20"/>
  <c r="J45" i="20"/>
  <c r="H34" i="20"/>
  <c r="P32" i="20" s="1"/>
  <c r="J34" i="20"/>
  <c r="Q32" i="20" s="1"/>
  <c r="H26" i="21"/>
  <c r="J26" i="21"/>
  <c r="U24" i="21" s="1"/>
  <c r="J14" i="21"/>
  <c r="J148" i="20"/>
  <c r="Q146" i="20" s="1"/>
  <c r="F135" i="20"/>
  <c r="P127" i="20"/>
  <c r="Q116" i="20"/>
  <c r="J89" i="20"/>
  <c r="Q87" i="20" s="1"/>
  <c r="J78" i="20"/>
  <c r="D67" i="20"/>
  <c r="F67" i="20"/>
  <c r="Q48" i="20"/>
  <c r="F56" i="20"/>
  <c r="U18" i="21"/>
  <c r="T18" i="21"/>
  <c r="F102" i="20"/>
  <c r="Q100" i="20" s="1"/>
  <c r="Q105" i="20"/>
  <c r="F113" i="20"/>
  <c r="D45" i="20"/>
  <c r="F45" i="20"/>
  <c r="P37" i="20"/>
  <c r="D34" i="20"/>
  <c r="F34" i="20"/>
  <c r="L29" i="21"/>
  <c r="T27" i="21" s="1"/>
  <c r="N29" i="21"/>
  <c r="F159" i="20"/>
  <c r="P151" i="20"/>
  <c r="P140" i="20"/>
  <c r="D132" i="20"/>
  <c r="P130" i="20" s="1"/>
  <c r="F132" i="20"/>
  <c r="Q130" i="20" s="1"/>
  <c r="D121" i="20"/>
  <c r="P119" i="20" s="1"/>
  <c r="R119" i="20" s="1"/>
  <c r="D89" i="20"/>
  <c r="F89" i="20"/>
  <c r="P81" i="20"/>
  <c r="F78" i="20"/>
  <c r="Q76" i="20" s="1"/>
  <c r="D64" i="20"/>
  <c r="F64" i="20"/>
  <c r="D53" i="20"/>
  <c r="D23" i="20"/>
  <c r="Q15" i="20"/>
  <c r="F23" i="20"/>
  <c r="D110" i="20"/>
  <c r="P108" i="20" s="1"/>
  <c r="F110" i="20"/>
  <c r="D99" i="20"/>
  <c r="P97" i="20" s="1"/>
  <c r="D31" i="20"/>
  <c r="P29" i="20" s="1"/>
  <c r="F31" i="20"/>
  <c r="D23" i="21"/>
  <c r="T21" i="21" s="1"/>
  <c r="F42" i="20"/>
  <c r="D145" i="20"/>
  <c r="P143" i="20" s="1"/>
  <c r="F145" i="20"/>
  <c r="Q143" i="20" s="1"/>
  <c r="D156" i="20"/>
  <c r="P154" i="20" s="1"/>
  <c r="F156" i="20"/>
  <c r="Q154" i="20" s="1"/>
  <c r="D75" i="20"/>
  <c r="P73" i="20" s="1"/>
  <c r="F75" i="20"/>
  <c r="Q73" i="20" s="1"/>
  <c r="F86" i="20"/>
  <c r="Q84" i="20" s="1"/>
  <c r="P84" i="20"/>
  <c r="R84" i="20" s="1"/>
  <c r="D20" i="20"/>
  <c r="F20" i="20"/>
  <c r="J23" i="20"/>
  <c r="H23" i="20"/>
  <c r="P21" i="20" s="1"/>
  <c r="F23" i="21"/>
  <c r="U21" i="21" s="1"/>
  <c r="T24" i="21"/>
  <c r="N14" i="21"/>
  <c r="H14" i="21"/>
  <c r="F14" i="21"/>
  <c r="U3" i="21"/>
  <c r="D11" i="21"/>
  <c r="T3" i="21"/>
  <c r="F11" i="21"/>
  <c r="U9" i="21" s="1"/>
  <c r="F8" i="21"/>
  <c r="U6" i="21" s="1"/>
  <c r="J11" i="21"/>
  <c r="P100" i="20"/>
  <c r="R100" i="20" s="1"/>
  <c r="R140" i="20"/>
  <c r="Q157" i="20"/>
  <c r="Q21" i="20"/>
  <c r="P26" i="20"/>
  <c r="P62" i="20"/>
  <c r="Q94" i="20"/>
  <c r="P105" i="20"/>
  <c r="Q111" i="20"/>
  <c r="Q127" i="20"/>
  <c r="Q133" i="20"/>
  <c r="P18" i="20"/>
  <c r="Q26" i="20"/>
  <c r="Q59" i="20"/>
  <c r="Q81" i="20"/>
  <c r="R81" i="20" s="1"/>
  <c r="P87" i="20"/>
  <c r="P94" i="20"/>
  <c r="Q108" i="20"/>
  <c r="P116" i="20"/>
  <c r="P133" i="20"/>
  <c r="Q151" i="20"/>
  <c r="P157" i="20"/>
  <c r="D8" i="21"/>
  <c r="T6" i="21" s="1"/>
  <c r="P146" i="20"/>
  <c r="P122" i="20"/>
  <c r="R122" i="20" s="1"/>
  <c r="Q70" i="20"/>
  <c r="P40" i="20"/>
  <c r="Q29" i="20"/>
  <c r="Q43" i="20"/>
  <c r="Q40" i="20"/>
  <c r="P51" i="20"/>
  <c r="Q54" i="20"/>
  <c r="P59" i="20"/>
  <c r="P76" i="20"/>
  <c r="R76" i="20" s="1"/>
  <c r="P15" i="20"/>
  <c r="Q37" i="20"/>
  <c r="P48" i="20"/>
  <c r="R48" i="20" s="1"/>
  <c r="P65" i="20"/>
  <c r="Q4" i="20"/>
  <c r="Q62" i="20"/>
  <c r="Q18" i="20"/>
  <c r="P43" i="20"/>
  <c r="Q51" i="20"/>
  <c r="P70" i="20"/>
  <c r="J12" i="20"/>
  <c r="H12" i="20"/>
  <c r="F12" i="20"/>
  <c r="D12" i="20"/>
  <c r="F9" i="20"/>
  <c r="Q7" i="20" s="1"/>
  <c r="D9" i="20"/>
  <c r="P7" i="20" s="1"/>
  <c r="P4" i="20"/>
  <c r="R130" i="20" l="1"/>
  <c r="Q65" i="20"/>
  <c r="R62" i="20"/>
  <c r="T9" i="21"/>
  <c r="V9" i="21" s="1"/>
  <c r="R111" i="20"/>
  <c r="R108" i="20"/>
  <c r="R97" i="20"/>
  <c r="V21" i="21"/>
  <c r="R154" i="20"/>
  <c r="R157" i="20"/>
  <c r="R143" i="20"/>
  <c r="R127" i="20"/>
  <c r="R116" i="20"/>
  <c r="R59" i="20"/>
  <c r="V18" i="21"/>
  <c r="R105" i="20"/>
  <c r="R37" i="20"/>
  <c r="R32" i="20"/>
  <c r="V27" i="21"/>
  <c r="V24" i="21"/>
  <c r="R151" i="20"/>
  <c r="R146" i="20"/>
  <c r="R87" i="20"/>
  <c r="R15" i="20"/>
  <c r="R29" i="20"/>
  <c r="R26" i="20"/>
  <c r="R40" i="20"/>
  <c r="R73" i="20"/>
  <c r="R18" i="20"/>
  <c r="R21" i="20"/>
  <c r="R94" i="20"/>
  <c r="U12" i="21"/>
  <c r="V12" i="21" s="1"/>
  <c r="V6" i="21"/>
  <c r="V3" i="21"/>
  <c r="R133" i="20"/>
  <c r="R4" i="20"/>
  <c r="R70" i="20"/>
  <c r="R51" i="20"/>
  <c r="R43" i="20"/>
  <c r="R54" i="20"/>
  <c r="Q10" i="20"/>
  <c r="R65" i="20"/>
  <c r="R7" i="20"/>
  <c r="P10" i="20"/>
  <c r="R10" i="20" l="1"/>
</calcChain>
</file>

<file path=xl/sharedStrings.xml><?xml version="1.0" encoding="utf-8"?>
<sst xmlns="http://schemas.openxmlformats.org/spreadsheetml/2006/main" count="1405" uniqueCount="208">
  <si>
    <t>Aコート</t>
    <phoneticPr fontId="1"/>
  </si>
  <si>
    <t>審判</t>
    <rPh sb="0" eb="2">
      <t>シンパン</t>
    </rPh>
    <phoneticPr fontId="1"/>
  </si>
  <si>
    <t>Bコート</t>
    <phoneticPr fontId="1"/>
  </si>
  <si>
    <t>時間</t>
    <rPh sb="0" eb="2">
      <t>ジカン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</si>
  <si>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</si>
  <si>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</si>
  <si>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</si>
  <si>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</si>
  <si>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</si>
  <si>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⑦</t>
    <phoneticPr fontId="1"/>
  </si>
  <si>
    <t>⑪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</si>
  <si>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</si>
  <si>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</si>
  <si>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</si>
  <si>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</si>
  <si>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</si>
  <si>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</si>
  <si>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</si>
  <si>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</si>
  <si>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優勝</t>
    <rPh sb="0" eb="2">
      <t>ユウショウ</t>
    </rPh>
    <phoneticPr fontId="1"/>
  </si>
  <si>
    <t>試合</t>
    <rPh sb="0" eb="2">
      <t>シアイ</t>
    </rPh>
    <phoneticPr fontId="1"/>
  </si>
  <si>
    <t>新津</t>
    <rPh sb="0" eb="2">
      <t>ニイツ</t>
    </rPh>
    <phoneticPr fontId="1"/>
  </si>
  <si>
    <t>⑨</t>
    <phoneticPr fontId="1"/>
  </si>
  <si>
    <t>⑩</t>
    <phoneticPr fontId="1"/>
  </si>
  <si>
    <t>⑧</t>
    <phoneticPr fontId="1"/>
  </si>
  <si>
    <t>⑤　①勝vs②勝</t>
    <rPh sb="3" eb="4">
      <t>カチ</t>
    </rPh>
    <rPh sb="7" eb="8">
      <t>カチ</t>
    </rPh>
    <phoneticPr fontId="1"/>
  </si>
  <si>
    <t>⑥　①負vs②負</t>
    <rPh sb="3" eb="4">
      <t>マ</t>
    </rPh>
    <rPh sb="7" eb="8">
      <t>マ</t>
    </rPh>
    <phoneticPr fontId="1"/>
  </si>
  <si>
    <t>⑧　③負vs④負</t>
    <rPh sb="3" eb="4">
      <t>マ</t>
    </rPh>
    <rPh sb="7" eb="8">
      <t>マ</t>
    </rPh>
    <phoneticPr fontId="1"/>
  </si>
  <si>
    <t>⑦　③勝vs④勝</t>
    <rPh sb="3" eb="4">
      <t>カチ</t>
    </rPh>
    <rPh sb="7" eb="8">
      <t>カチ</t>
    </rPh>
    <phoneticPr fontId="1"/>
  </si>
  <si>
    <t>⑥</t>
    <phoneticPr fontId="1"/>
  </si>
  <si>
    <t>⑩　7位決定戦</t>
    <rPh sb="3" eb="4">
      <t>イ</t>
    </rPh>
    <rPh sb="4" eb="7">
      <t>ケッテイセン</t>
    </rPh>
    <phoneticPr fontId="1"/>
  </si>
  <si>
    <t>⑨　5位決定戦</t>
    <rPh sb="3" eb="4">
      <t>イ</t>
    </rPh>
    <rPh sb="4" eb="7">
      <t>ケッテイセン</t>
    </rPh>
    <phoneticPr fontId="1"/>
  </si>
  <si>
    <t>⑪　決勝</t>
    <rPh sb="2" eb="4">
      <t>ケッショウ</t>
    </rPh>
    <phoneticPr fontId="1"/>
  </si>
  <si>
    <t>⑫　3位決定戦</t>
    <rPh sb="3" eb="4">
      <t>イ</t>
    </rPh>
    <rPh sb="4" eb="7">
      <t>ケッテイセン</t>
    </rPh>
    <phoneticPr fontId="1"/>
  </si>
  <si>
    <t>試合時間　15－5－15</t>
    <rPh sb="0" eb="2">
      <t>シアイ</t>
    </rPh>
    <rPh sb="2" eb="4">
      <t>ジカン</t>
    </rPh>
    <phoneticPr fontId="1"/>
  </si>
  <si>
    <t>閉会式</t>
    <rPh sb="0" eb="3">
      <t>ヘイカイシキ</t>
    </rPh>
    <phoneticPr fontId="1"/>
  </si>
  <si>
    <t>⑫</t>
    <phoneticPr fontId="1"/>
  </si>
  <si>
    <t>アルビレッジ　E-1</t>
    <phoneticPr fontId="1"/>
  </si>
  <si>
    <t>アルビレッジ　E-2</t>
    <phoneticPr fontId="1"/>
  </si>
  <si>
    <t>③</t>
    <phoneticPr fontId="1"/>
  </si>
  <si>
    <t>④</t>
    <phoneticPr fontId="1"/>
  </si>
  <si>
    <t>②</t>
    <phoneticPr fontId="1"/>
  </si>
  <si>
    <t>①</t>
    <phoneticPr fontId="1"/>
  </si>
  <si>
    <t>同点の場合はPK</t>
    <rPh sb="0" eb="2">
      <t>ドウテン</t>
    </rPh>
    <rPh sb="3" eb="5">
      <t>バアイ</t>
    </rPh>
    <phoneticPr fontId="1"/>
  </si>
  <si>
    <t>グランセナ</t>
    <phoneticPr fontId="1"/>
  </si>
  <si>
    <t>鳥屋野</t>
    <rPh sb="0" eb="3">
      <t>トヤノ</t>
    </rPh>
    <phoneticPr fontId="1"/>
  </si>
  <si>
    <t>セレッソ桜ヶ丘</t>
    <rPh sb="4" eb="7">
      <t>サクラガオカ</t>
    </rPh>
    <phoneticPr fontId="1"/>
  </si>
  <si>
    <t>ｂ12</t>
    <phoneticPr fontId="1"/>
  </si>
  <si>
    <t>ジェス</t>
    <phoneticPr fontId="1"/>
  </si>
  <si>
    <t>　　　　　試　合</t>
    <rPh sb="5" eb="6">
      <t>タメシ</t>
    </rPh>
    <rPh sb="7" eb="8">
      <t>ゴウ</t>
    </rPh>
    <phoneticPr fontId="1"/>
  </si>
  <si>
    <t>・試合時間　　15-5-15　（飲水は天候による）</t>
    <rPh sb="1" eb="5">
      <t>シアイジカン</t>
    </rPh>
    <rPh sb="16" eb="18">
      <t>インスイ</t>
    </rPh>
    <rPh sb="19" eb="21">
      <t>テンコウ</t>
    </rPh>
    <phoneticPr fontId="1"/>
  </si>
  <si>
    <t>・勝点、当該試合の勝敗、得失点、総得点の順に順位を決定する。</t>
    <rPh sb="1" eb="3">
      <t>カチテン</t>
    </rPh>
    <rPh sb="4" eb="6">
      <t>トウガイ</t>
    </rPh>
    <rPh sb="6" eb="8">
      <t>シアイ</t>
    </rPh>
    <rPh sb="9" eb="11">
      <t>ショウハイ</t>
    </rPh>
    <rPh sb="12" eb="15">
      <t>トクシッテン</t>
    </rPh>
    <rPh sb="16" eb="19">
      <t>ソウトクテン</t>
    </rPh>
    <rPh sb="20" eb="21">
      <t>ジュン</t>
    </rPh>
    <rPh sb="22" eb="24">
      <t>ジュンイ</t>
    </rPh>
    <rPh sb="25" eb="27">
      <t>ケッテイ</t>
    </rPh>
    <phoneticPr fontId="1"/>
  </si>
  <si>
    <t>アルビレッジ</t>
    <phoneticPr fontId="1"/>
  </si>
  <si>
    <t>飲水は、天候による</t>
    <rPh sb="0" eb="2">
      <t>インスイ</t>
    </rPh>
    <rPh sb="4" eb="6">
      <t>テンコウ</t>
    </rPh>
    <phoneticPr fontId="1"/>
  </si>
  <si>
    <t>　E－１</t>
    <phoneticPr fontId="1"/>
  </si>
  <si>
    <t>　E－２</t>
    <phoneticPr fontId="1"/>
  </si>
  <si>
    <t>F-1</t>
    <phoneticPr fontId="1"/>
  </si>
  <si>
    <t>F-2</t>
    <phoneticPr fontId="1"/>
  </si>
  <si>
    <t>D-1</t>
    <phoneticPr fontId="1"/>
  </si>
  <si>
    <t>D-2</t>
    <phoneticPr fontId="1"/>
  </si>
  <si>
    <t>アルビU-12</t>
    <phoneticPr fontId="1"/>
  </si>
  <si>
    <t>9：００　開場</t>
    <rPh sb="5" eb="7">
      <t>カイジョウ</t>
    </rPh>
    <phoneticPr fontId="1"/>
  </si>
  <si>
    <t>U12新潟市選手権　2024</t>
    <rPh sb="3" eb="6">
      <t>ニイガタシ</t>
    </rPh>
    <rPh sb="6" eb="9">
      <t>センシュケン</t>
    </rPh>
    <phoneticPr fontId="1"/>
  </si>
  <si>
    <t>会場：アルビレッジ</t>
    <rPh sb="0" eb="2">
      <t>カイジョウ</t>
    </rPh>
    <phoneticPr fontId="1"/>
  </si>
  <si>
    <t>パストゥーディオ</t>
    <phoneticPr fontId="1"/>
  </si>
  <si>
    <t>⑯</t>
    <phoneticPr fontId="1"/>
  </si>
  <si>
    <t>F3　U-12</t>
    <phoneticPr fontId="1"/>
  </si>
  <si>
    <t>上所</t>
    <rPh sb="0" eb="2">
      <t>カミトコロ</t>
    </rPh>
    <phoneticPr fontId="1"/>
  </si>
  <si>
    <t>ラシーバ</t>
    <phoneticPr fontId="1"/>
  </si>
  <si>
    <t>アルビSS</t>
    <phoneticPr fontId="1"/>
  </si>
  <si>
    <t>鏡淵</t>
    <rPh sb="0" eb="2">
      <t>カガミフチ</t>
    </rPh>
    <phoneticPr fontId="1"/>
  </si>
  <si>
    <t>東青山</t>
    <rPh sb="0" eb="3">
      <t>ヒガシアオヤマ</t>
    </rPh>
    <phoneticPr fontId="1"/>
  </si>
  <si>
    <t>桃山</t>
    <rPh sb="0" eb="2">
      <t>モモヤマ</t>
    </rPh>
    <phoneticPr fontId="1"/>
  </si>
  <si>
    <t>浜浦</t>
    <rPh sb="0" eb="2">
      <t>ハマウラ</t>
    </rPh>
    <phoneticPr fontId="1"/>
  </si>
  <si>
    <t>五十嵐</t>
    <rPh sb="0" eb="3">
      <t>イカラシ</t>
    </rPh>
    <phoneticPr fontId="1"/>
  </si>
  <si>
    <t>荻川</t>
    <rPh sb="0" eb="2">
      <t>オギカワ</t>
    </rPh>
    <phoneticPr fontId="1"/>
  </si>
  <si>
    <t>アクシー</t>
    <phoneticPr fontId="1"/>
  </si>
  <si>
    <t>ロッソ</t>
    <phoneticPr fontId="1"/>
  </si>
  <si>
    <t>新通</t>
    <rPh sb="0" eb="2">
      <t>シンドオ</t>
    </rPh>
    <phoneticPr fontId="1"/>
  </si>
  <si>
    <t>小須戸</t>
    <rPh sb="0" eb="3">
      <t>コスド</t>
    </rPh>
    <phoneticPr fontId="1"/>
  </si>
  <si>
    <t>BW</t>
    <phoneticPr fontId="1"/>
  </si>
  <si>
    <t>西内野</t>
    <rPh sb="0" eb="3">
      <t>ニシウチノ</t>
    </rPh>
    <phoneticPr fontId="1"/>
  </si>
  <si>
    <t>セレッソ桜が丘</t>
    <rPh sb="4" eb="5">
      <t>サクラ</t>
    </rPh>
    <rPh sb="6" eb="7">
      <t>オカ</t>
    </rPh>
    <phoneticPr fontId="1"/>
  </si>
  <si>
    <t>豊照</t>
    <rPh sb="0" eb="2">
      <t>トヨテル</t>
    </rPh>
    <phoneticPr fontId="1"/>
  </si>
  <si>
    <t>レジェンダ</t>
    <phoneticPr fontId="1"/>
  </si>
  <si>
    <t>南浜</t>
    <rPh sb="0" eb="2">
      <t>ミナミハマ</t>
    </rPh>
    <phoneticPr fontId="1"/>
  </si>
  <si>
    <t>白根</t>
    <rPh sb="0" eb="2">
      <t>シロネ</t>
    </rPh>
    <phoneticPr fontId="1"/>
  </si>
  <si>
    <t>セレッソU12</t>
    <phoneticPr fontId="1"/>
  </si>
  <si>
    <t>南万代</t>
    <rPh sb="0" eb="3">
      <t>ミナミバンダイ</t>
    </rPh>
    <phoneticPr fontId="1"/>
  </si>
  <si>
    <t>東中野山</t>
    <rPh sb="0" eb="4">
      <t>ヒガシナカノヤマ</t>
    </rPh>
    <phoneticPr fontId="1"/>
  </si>
  <si>
    <t>紫竹山</t>
    <rPh sb="0" eb="3">
      <t>シチクヤマ</t>
    </rPh>
    <phoneticPr fontId="1"/>
  </si>
  <si>
    <t>青山</t>
    <rPh sb="0" eb="2">
      <t>アオヤマ</t>
    </rPh>
    <phoneticPr fontId="1"/>
  </si>
  <si>
    <t>濁川</t>
    <rPh sb="0" eb="2">
      <t>ニゴリカワ</t>
    </rPh>
    <phoneticPr fontId="1"/>
  </si>
  <si>
    <t>横越</t>
    <rPh sb="0" eb="2">
      <t>ヨコゴシ</t>
    </rPh>
    <phoneticPr fontId="1"/>
  </si>
  <si>
    <t>庄瀬</t>
    <rPh sb="0" eb="2">
      <t>ショウゼ</t>
    </rPh>
    <phoneticPr fontId="1"/>
  </si>
  <si>
    <t>松浜</t>
    <rPh sb="0" eb="2">
      <t>マツハマ</t>
    </rPh>
    <phoneticPr fontId="1"/>
  </si>
  <si>
    <t>内野</t>
    <rPh sb="0" eb="2">
      <t>ウチノ</t>
    </rPh>
    <phoneticPr fontId="1"/>
  </si>
  <si>
    <t>東山の下</t>
    <rPh sb="0" eb="2">
      <t>ヒガシヤマ</t>
    </rPh>
    <rPh sb="3" eb="4">
      <t>シタ</t>
    </rPh>
    <phoneticPr fontId="1"/>
  </si>
  <si>
    <t>真砂</t>
    <rPh sb="0" eb="2">
      <t>マサゴ</t>
    </rPh>
    <phoneticPr fontId="1"/>
  </si>
  <si>
    <t>ドリーム</t>
    <phoneticPr fontId="1"/>
  </si>
  <si>
    <t>女池</t>
    <rPh sb="0" eb="2">
      <t>メイケ</t>
    </rPh>
    <phoneticPr fontId="1"/>
  </si>
  <si>
    <t>小針</t>
    <rPh sb="0" eb="2">
      <t>コバリ</t>
    </rPh>
    <phoneticPr fontId="1"/>
  </si>
  <si>
    <t>金津</t>
    <rPh sb="0" eb="2">
      <t>カナヅ</t>
    </rPh>
    <phoneticPr fontId="1"/>
  </si>
  <si>
    <t>ユナイト</t>
    <phoneticPr fontId="1"/>
  </si>
  <si>
    <t>AFC</t>
    <phoneticPr fontId="1"/>
  </si>
  <si>
    <t>アルマダ</t>
    <phoneticPr fontId="1"/>
  </si>
  <si>
    <t>早通</t>
    <rPh sb="0" eb="2">
      <t>ハヤドオリ</t>
    </rPh>
    <phoneticPr fontId="1"/>
  </si>
  <si>
    <t>沼垂</t>
    <rPh sb="0" eb="2">
      <t>ヌッタリ</t>
    </rPh>
    <phoneticPr fontId="1"/>
  </si>
  <si>
    <t>フリーダム</t>
    <phoneticPr fontId="1"/>
  </si>
  <si>
    <t>16:30　終了</t>
    <rPh sb="6" eb="8">
      <t>シュウリョウ</t>
    </rPh>
    <phoneticPr fontId="1"/>
  </si>
  <si>
    <t>アルビレッジ　F-1</t>
    <phoneticPr fontId="1"/>
  </si>
  <si>
    <t>アルビレッジ　F-2</t>
    <phoneticPr fontId="1"/>
  </si>
  <si>
    <t>アルビss</t>
    <phoneticPr fontId="1"/>
  </si>
  <si>
    <t>試　合</t>
    <rPh sb="0" eb="1">
      <t>タメシ</t>
    </rPh>
    <rPh sb="2" eb="3">
      <t>ゴウ</t>
    </rPh>
    <phoneticPr fontId="1"/>
  </si>
  <si>
    <t>F3 U-12</t>
    <phoneticPr fontId="1"/>
  </si>
  <si>
    <r>
      <t>負け同士の敗者戦を入れて</t>
    </r>
    <r>
      <rPr>
        <sz val="11"/>
        <color rgb="FFFF0000"/>
        <rFont val="HG丸ｺﾞｼｯｸM-PRO"/>
        <family val="3"/>
        <charset val="128"/>
      </rPr>
      <t>4面　</t>
    </r>
    <r>
      <rPr>
        <sz val="11"/>
        <color theme="1"/>
        <rFont val="HG丸ｺﾞｼｯｸM-PRO"/>
        <family val="3"/>
        <charset val="128"/>
      </rPr>
      <t>14：30頃で終了</t>
    </r>
    <rPh sb="0" eb="1">
      <t>マ</t>
    </rPh>
    <rPh sb="2" eb="4">
      <t>ドウシ</t>
    </rPh>
    <rPh sb="5" eb="7">
      <t>ハイシャ</t>
    </rPh>
    <rPh sb="7" eb="8">
      <t>セン</t>
    </rPh>
    <rPh sb="9" eb="10">
      <t>イ</t>
    </rPh>
    <rPh sb="13" eb="14">
      <t>メン</t>
    </rPh>
    <rPh sb="20" eb="21">
      <t>コロ</t>
    </rPh>
    <rPh sb="22" eb="24">
      <t>シュウリョウ</t>
    </rPh>
    <phoneticPr fontId="1"/>
  </si>
  <si>
    <t>①.②勝ち</t>
    <rPh sb="3" eb="4">
      <t>カ</t>
    </rPh>
    <phoneticPr fontId="1"/>
  </si>
  <si>
    <t>⑤.⑥勝ち</t>
    <rPh sb="3" eb="4">
      <t>カ</t>
    </rPh>
    <phoneticPr fontId="1"/>
  </si>
  <si>
    <t>③.④勝ち</t>
    <rPh sb="3" eb="4">
      <t>カ</t>
    </rPh>
    <phoneticPr fontId="1"/>
  </si>
  <si>
    <t>⑦.⑧勝ち</t>
    <rPh sb="3" eb="4">
      <t>カ</t>
    </rPh>
    <phoneticPr fontId="1"/>
  </si>
  <si>
    <t>9位決定戦</t>
    <rPh sb="1" eb="2">
      <t>イ</t>
    </rPh>
    <rPh sb="2" eb="5">
      <t>ケッテイセン</t>
    </rPh>
    <phoneticPr fontId="1"/>
  </si>
  <si>
    <t>①</t>
    <phoneticPr fontId="1"/>
  </si>
  <si>
    <t>②</t>
    <phoneticPr fontId="1"/>
  </si>
  <si>
    <t>③</t>
    <phoneticPr fontId="1"/>
  </si>
  <si>
    <t>⑧</t>
    <phoneticPr fontId="1"/>
  </si>
  <si>
    <t>⑦</t>
    <phoneticPr fontId="1"/>
  </si>
  <si>
    <t>④</t>
    <phoneticPr fontId="1"/>
  </si>
  <si>
    <t>➄</t>
    <phoneticPr fontId="1"/>
  </si>
  <si>
    <t>⑥</t>
    <phoneticPr fontId="1"/>
  </si>
  <si>
    <t>⑬</t>
    <phoneticPr fontId="1"/>
  </si>
  <si>
    <t>⑮</t>
    <phoneticPr fontId="1"/>
  </si>
  <si>
    <t>4/21　　11:00～</t>
    <phoneticPr fontId="1"/>
  </si>
  <si>
    <t>⑭</t>
    <phoneticPr fontId="1"/>
  </si>
  <si>
    <t>3/31の対戦</t>
    <rPh sb="5" eb="7">
      <t>タイセン</t>
    </rPh>
    <phoneticPr fontId="1"/>
  </si>
  <si>
    <t>4/21の対戦</t>
    <rPh sb="5" eb="7">
      <t>タイセン</t>
    </rPh>
    <phoneticPr fontId="1"/>
  </si>
  <si>
    <t>全体の対戦表</t>
    <rPh sb="0" eb="2">
      <t>ゼンタイ</t>
    </rPh>
    <rPh sb="3" eb="6">
      <t>タイセンヒョウ</t>
    </rPh>
    <phoneticPr fontId="1"/>
  </si>
  <si>
    <t>第１試合、第２試合の対戦相手は第１日目の各ブロックの勝者です</t>
    <rPh sb="0" eb="1">
      <t>ダイ</t>
    </rPh>
    <rPh sb="2" eb="4">
      <t>シアイ</t>
    </rPh>
    <rPh sb="5" eb="6">
      <t>ダイ</t>
    </rPh>
    <rPh sb="7" eb="9">
      <t>シアイ</t>
    </rPh>
    <rPh sb="10" eb="12">
      <t>タイセン</t>
    </rPh>
    <rPh sb="12" eb="14">
      <t>アイテ</t>
    </rPh>
    <rPh sb="15" eb="16">
      <t>ダイ</t>
    </rPh>
    <rPh sb="17" eb="18">
      <t>ニチ</t>
    </rPh>
    <rPh sb="18" eb="19">
      <t>メ</t>
    </rPh>
    <rPh sb="20" eb="21">
      <t>カク</t>
    </rPh>
    <rPh sb="26" eb="28">
      <t>ショウシャ</t>
    </rPh>
    <phoneticPr fontId="1"/>
  </si>
  <si>
    <t>⑪⑫の負け</t>
    <rPh sb="3" eb="4">
      <t>マ</t>
    </rPh>
    <phoneticPr fontId="1"/>
  </si>
  <si>
    <t>⑨⑩の負け</t>
    <rPh sb="3" eb="4">
      <t>マ</t>
    </rPh>
    <phoneticPr fontId="1"/>
  </si>
  <si>
    <t>⑮　 ⑪、⑫の勝ち</t>
    <rPh sb="7" eb="8">
      <t>カ</t>
    </rPh>
    <phoneticPr fontId="1"/>
  </si>
  <si>
    <t>⑬ 　⑨、⑩の勝ち</t>
    <rPh sb="7" eb="8">
      <t>カ</t>
    </rPh>
    <phoneticPr fontId="1"/>
  </si>
  <si>
    <t>と</t>
    <phoneticPr fontId="1"/>
  </si>
  <si>
    <t>令和６年３月３０日(土)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2">
      <t>ド</t>
    </rPh>
    <phoneticPr fontId="1"/>
  </si>
  <si>
    <t>ー</t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</si>
  <si>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</si>
  <si>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</si>
  <si>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合計</t>
    <rPh sb="0" eb="2">
      <t>ゴウケイ</t>
    </rPh>
    <phoneticPr fontId="1"/>
  </si>
  <si>
    <t>勝ち点</t>
    <rPh sb="0" eb="1">
      <t>カ</t>
    </rPh>
    <rPh sb="2" eb="3">
      <t>テン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</si>
  <si>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</si>
  <si>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</si>
  <si>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得失点差</t>
    <rPh sb="0" eb="4">
      <t>トクシッテンサ</t>
    </rPh>
    <phoneticPr fontId="1"/>
  </si>
  <si>
    <t>順位</t>
    <rPh sb="0" eb="2">
      <t>ジュンイ</t>
    </rPh>
    <phoneticPr fontId="1"/>
  </si>
  <si>
    <t>2024　U12新潟市選手権　予選リーグ戦対戦表</t>
    <rPh sb="8" eb="11">
      <t>ニイガタシ</t>
    </rPh>
    <rPh sb="11" eb="14">
      <t>センシュケン</t>
    </rPh>
    <rPh sb="15" eb="17">
      <t>ヨセン</t>
    </rPh>
    <rPh sb="20" eb="21">
      <t>セン</t>
    </rPh>
    <rPh sb="21" eb="24">
      <t>タイセンヒョウ</t>
    </rPh>
    <phoneticPr fontId="1"/>
  </si>
  <si>
    <t>⑨　①の負け、②の負け</t>
    <rPh sb="4" eb="5">
      <t>マ</t>
    </rPh>
    <rPh sb="9" eb="10">
      <t>マ</t>
    </rPh>
    <phoneticPr fontId="1"/>
  </si>
  <si>
    <t>⑪　⑤の負けvs⑥の負け</t>
    <rPh sb="4" eb="5">
      <t>マ</t>
    </rPh>
    <rPh sb="10" eb="11">
      <t>マ</t>
    </rPh>
    <phoneticPr fontId="1"/>
  </si>
  <si>
    <t>⑩　③の負けvs④の負け</t>
    <rPh sb="4" eb="5">
      <t>マ</t>
    </rPh>
    <rPh sb="10" eb="11">
      <t>マ</t>
    </rPh>
    <phoneticPr fontId="1"/>
  </si>
  <si>
    <t>⑫　⑦の負けvs⑧の負け</t>
    <rPh sb="4" eb="5">
      <t>マ</t>
    </rPh>
    <rPh sb="10" eb="11">
      <t>マ</t>
    </rPh>
    <phoneticPr fontId="1"/>
  </si>
  <si>
    <t>①ジェスvsアルビSS　A</t>
    <phoneticPr fontId="1"/>
  </si>
  <si>
    <t>②桃山vs鳥屋野　B</t>
    <rPh sb="1" eb="3">
      <t>モモヤマ</t>
    </rPh>
    <rPh sb="5" eb="6">
      <t>トリ</t>
    </rPh>
    <rPh sb="6" eb="7">
      <t>ヤ</t>
    </rPh>
    <rPh sb="7" eb="8">
      <t>ノ</t>
    </rPh>
    <phoneticPr fontId="1"/>
  </si>
  <si>
    <t>③ｂ12vs西内野　C</t>
    <rPh sb="6" eb="9">
      <t>ニシウチノ</t>
    </rPh>
    <phoneticPr fontId="1"/>
  </si>
  <si>
    <t>④レジェンダvsアルビU12　D</t>
    <phoneticPr fontId="1"/>
  </si>
  <si>
    <t>⑤F3vs東中野山　E</t>
    <rPh sb="5" eb="6">
      <t>ヒガシ</t>
    </rPh>
    <rPh sb="6" eb="9">
      <t>ナカノヤマ</t>
    </rPh>
    <phoneticPr fontId="1"/>
  </si>
  <si>
    <t>⑥　横越vs新津　F</t>
    <rPh sb="2" eb="4">
      <t>ヨコゴシ</t>
    </rPh>
    <rPh sb="6" eb="8">
      <t>ニイツ</t>
    </rPh>
    <phoneticPr fontId="1"/>
  </si>
  <si>
    <t>⑦パストvsドリーム　G</t>
    <phoneticPr fontId="1"/>
  </si>
  <si>
    <t>⑧アルマダ vs グランセナ　H</t>
    <phoneticPr fontId="1"/>
  </si>
  <si>
    <t>パスト</t>
    <phoneticPr fontId="1"/>
  </si>
  <si>
    <t>PK</t>
    <phoneticPr fontId="1"/>
  </si>
  <si>
    <t>PK6</t>
    <phoneticPr fontId="1"/>
  </si>
  <si>
    <t>PK5</t>
    <phoneticPr fontId="1"/>
  </si>
  <si>
    <t>PK1</t>
    <phoneticPr fontId="1"/>
  </si>
  <si>
    <t>PK2</t>
    <phoneticPr fontId="1"/>
  </si>
  <si>
    <t>本部</t>
    <rPh sb="0" eb="2">
      <t>ホンブ</t>
    </rPh>
    <phoneticPr fontId="1"/>
  </si>
  <si>
    <t>会場準備：8：00</t>
    <rPh sb="0" eb="2">
      <t>カイジョウ</t>
    </rPh>
    <rPh sb="2" eb="4">
      <t>ジュンビ</t>
    </rPh>
    <phoneticPr fontId="1"/>
  </si>
  <si>
    <t>監督者会議：8：30</t>
    <rPh sb="0" eb="5">
      <t>カントクシャカイギ</t>
    </rPh>
    <phoneticPr fontId="1"/>
  </si>
  <si>
    <t>鳥屋野</t>
    <rPh sb="0" eb="1">
      <t>トリ</t>
    </rPh>
    <rPh sb="1" eb="2">
      <t>ヤ</t>
    </rPh>
    <rPh sb="2" eb="3">
      <t>ノ</t>
    </rPh>
    <phoneticPr fontId="1"/>
  </si>
  <si>
    <t>b12</t>
    <phoneticPr fontId="1"/>
  </si>
  <si>
    <t>アルビU12</t>
    <phoneticPr fontId="1"/>
  </si>
  <si>
    <t>F3</t>
    <phoneticPr fontId="1"/>
  </si>
  <si>
    <t>③Ｆ３vs 新津</t>
    <rPh sb="6" eb="8">
      <t>ニイツ</t>
    </rPh>
    <phoneticPr fontId="1"/>
  </si>
  <si>
    <t>①ジェス vs 鳥屋野</t>
    <rPh sb="8" eb="9">
      <t>トリ</t>
    </rPh>
    <rPh sb="9" eb="10">
      <t>ヤ</t>
    </rPh>
    <rPh sb="10" eb="11">
      <t>ノ</t>
    </rPh>
    <phoneticPr fontId="1"/>
  </si>
  <si>
    <t>②ｂ12vs アルビＵ１２</t>
    <phoneticPr fontId="1"/>
  </si>
  <si>
    <t>―</t>
    <phoneticPr fontId="1"/>
  </si>
  <si>
    <t>鳥屋野</t>
    <rPh sb="0" eb="3">
      <t>トリヤノ</t>
    </rPh>
    <phoneticPr fontId="1"/>
  </si>
  <si>
    <t>④ドリーム vsグランセナ</t>
    <phoneticPr fontId="1"/>
  </si>
  <si>
    <t>9位
レジェンダ</t>
    <rPh sb="1" eb="2">
      <t>イ</t>
    </rPh>
    <phoneticPr fontId="1"/>
  </si>
  <si>
    <t>PK3</t>
    <phoneticPr fontId="1"/>
  </si>
  <si>
    <t>PK4</t>
    <phoneticPr fontId="1"/>
  </si>
  <si>
    <t>アルビ</t>
    <phoneticPr fontId="1"/>
  </si>
  <si>
    <t>準優勝</t>
    <rPh sb="0" eb="3">
      <t>ジュンユウショウ</t>
    </rPh>
    <phoneticPr fontId="1"/>
  </si>
  <si>
    <t>　</t>
    <phoneticPr fontId="1"/>
  </si>
  <si>
    <t>３位</t>
    <rPh sb="1" eb="2">
      <t>イ</t>
    </rPh>
    <phoneticPr fontId="1"/>
  </si>
  <si>
    <t>４位</t>
    <rPh sb="1" eb="2">
      <t>イ</t>
    </rPh>
    <phoneticPr fontId="1"/>
  </si>
  <si>
    <t>５位</t>
    <rPh sb="1" eb="2">
      <t>イ</t>
    </rPh>
    <phoneticPr fontId="1"/>
  </si>
  <si>
    <t>６位</t>
    <rPh sb="1" eb="2">
      <t>イ</t>
    </rPh>
    <phoneticPr fontId="1"/>
  </si>
  <si>
    <t>７位</t>
    <rPh sb="1" eb="2">
      <t>イ</t>
    </rPh>
    <phoneticPr fontId="1"/>
  </si>
  <si>
    <t>８位</t>
    <rPh sb="1" eb="2">
      <t>イ</t>
    </rPh>
    <phoneticPr fontId="1"/>
  </si>
  <si>
    <t>９位</t>
    <rPh sb="1" eb="2">
      <t>イ</t>
    </rPh>
    <phoneticPr fontId="1"/>
  </si>
  <si>
    <t>ジェス新潟東SC</t>
    <rPh sb="3" eb="6">
      <t>ニイガタヒガシ</t>
    </rPh>
    <phoneticPr fontId="1"/>
  </si>
  <si>
    <t>アルビレックス新潟U12</t>
    <rPh sb="7" eb="9">
      <t>ニイガタ</t>
    </rPh>
    <phoneticPr fontId="1"/>
  </si>
  <si>
    <t>F3　U‐12</t>
    <phoneticPr fontId="1"/>
  </si>
  <si>
    <t>グランセナ新潟</t>
    <rPh sb="5" eb="7">
      <t>ニイガタ</t>
    </rPh>
    <phoneticPr fontId="1"/>
  </si>
  <si>
    <t>bandai12</t>
    <phoneticPr fontId="1"/>
  </si>
  <si>
    <t>FCドリーム</t>
    <phoneticPr fontId="1"/>
  </si>
  <si>
    <t>鳥屋野ファイターズ</t>
    <rPh sb="0" eb="3">
      <t>トヤノ</t>
    </rPh>
    <phoneticPr fontId="1"/>
  </si>
  <si>
    <t>新津SSS</t>
    <rPh sb="0" eb="2">
      <t>ニイツ</t>
    </rPh>
    <phoneticPr fontId="1"/>
  </si>
  <si>
    <t>レジェンダ新潟</t>
    <rPh sb="5" eb="7">
      <t>ニイガタ</t>
    </rPh>
    <phoneticPr fontId="1"/>
  </si>
  <si>
    <t>※一部略称有</t>
    <rPh sb="1" eb="3">
      <t>イチブ</t>
    </rPh>
    <rPh sb="3" eb="5">
      <t>リャクショウ</t>
    </rPh>
    <rPh sb="5" eb="6">
      <t>アリ</t>
    </rPh>
    <phoneticPr fontId="1"/>
  </si>
  <si>
    <t>優勝
ジェス</t>
    <rPh sb="0" eb="2">
      <t>ユウショウ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</si>
</sst>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22"/>
      <color rgb="FFFF0000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MS ゴシック"/>
      <family val="3"/>
      <charset val="128"/>
    </font>
    <font>
      <sz val="11"/>
      <name val="ヒラギノ角ゴ Pro W3"/>
      <charset val="128"/>
    </font>
    <font>
      <sz val="16"/>
      <color rgb="FFFF0000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8"/>
      <color rgb="FFFF0000"/>
      <name val="HG丸ｺﾞｼｯｸM-PRO"/>
      <family val="3"/>
      <charset val="128"/>
    </font>
    <font>
      <b/>
      <sz val="10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thin">
        <color auto="1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/>
      <top/>
      <bottom style="medium">
        <color theme="1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 style="thin">
        <color auto="1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auto="1"/>
      </left>
      <right/>
      <top/>
      <bottom style="thick">
        <color rgb="FFFF0000"/>
      </bottom>
      <diagonal/>
    </border>
    <border>
      <left/>
      <right style="thin">
        <color auto="1"/>
      </right>
      <top/>
      <bottom style="thick">
        <color rgb="FFFF0000"/>
      </bottom>
      <diagonal/>
    </border>
    <border>
      <left style="thin">
        <color auto="1"/>
      </left>
      <right style="thick">
        <color rgb="FFFF0000"/>
      </right>
      <top style="thick">
        <color rgb="FFFF0000"/>
      </top>
      <bottom/>
      <diagonal/>
    </border>
    <border>
      <left style="thin">
        <color auto="1"/>
      </left>
      <right style="thick">
        <color rgb="FFFF0000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/>
      <right style="thick">
        <color rgb="FFFF0000"/>
      </right>
      <top/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rgb="FFFF0000"/>
      </left>
      <right/>
      <top style="thin">
        <color auto="1"/>
      </top>
      <bottom/>
      <diagonal/>
    </border>
    <border>
      <left/>
      <right style="thick">
        <color rgb="FFFF0000"/>
      </right>
      <top style="thin">
        <color auto="1"/>
      </top>
      <bottom/>
      <diagonal/>
    </border>
    <border>
      <left/>
      <right style="thick">
        <color rgb="FFFF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5"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10" fillId="0" borderId="0"/>
    <xf numFmtId="0" fontId="16" fillId="0" borderId="0"/>
    <xf numFmtId="38" fontId="9" fillId="0" borderId="0" applyFont="0" applyFill="0" applyBorder="0" applyAlignment="0" applyProtection="0"/>
  </cellStyleXfs>
  <cellXfs count="29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3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textRotation="180"/>
    </xf>
    <xf numFmtId="0" fontId="2" fillId="0" borderId="10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20" fontId="3" fillId="0" borderId="0" xfId="0" applyNumberFormat="1" applyFont="1">
      <alignment vertical="center"/>
    </xf>
    <xf numFmtId="56" fontId="3" fillId="0" borderId="0" xfId="0" applyNumberFormat="1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3" fillId="2" borderId="0" xfId="0" applyFont="1" applyFill="1">
      <alignment vertical="center"/>
    </xf>
    <xf numFmtId="0" fontId="3" fillId="0" borderId="1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4" borderId="0" xfId="0" applyFill="1">
      <alignment vertical="center"/>
    </xf>
    <xf numFmtId="0" fontId="0" fillId="4" borderId="19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5" borderId="0" xfId="0" applyFill="1">
      <alignment vertical="center"/>
    </xf>
    <xf numFmtId="0" fontId="0" fillId="5" borderId="4" xfId="0" applyFill="1" applyBorder="1">
      <alignment vertical="center"/>
    </xf>
    <xf numFmtId="0" fontId="0" fillId="5" borderId="3" xfId="0" applyFill="1" applyBorder="1">
      <alignment vertical="center"/>
    </xf>
    <xf numFmtId="0" fontId="0" fillId="5" borderId="7" xfId="0" applyFill="1" applyBorder="1">
      <alignment vertical="center"/>
    </xf>
    <xf numFmtId="56" fontId="0" fillId="0" borderId="0" xfId="0" applyNumberFormat="1">
      <alignment vertical="center"/>
    </xf>
    <xf numFmtId="0" fontId="19" fillId="0" borderId="0" xfId="0" applyFont="1">
      <alignment vertical="center"/>
    </xf>
    <xf numFmtId="56" fontId="3" fillId="0" borderId="0" xfId="0" applyNumberFormat="1" applyFont="1" applyAlignment="1">
      <alignment horizontal="center" vertical="center"/>
    </xf>
    <xf numFmtId="0" fontId="3" fillId="4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3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6" borderId="23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20" fontId="3" fillId="0" borderId="1" xfId="0" applyNumberFormat="1" applyFont="1" applyBorder="1" applyAlignment="1">
      <alignment horizontal="center" vertical="center" shrinkToFit="1"/>
    </xf>
    <xf numFmtId="20" fontId="3" fillId="0" borderId="18" xfId="0" applyNumberFormat="1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20" fontId="3" fillId="4" borderId="18" xfId="0" applyNumberFormat="1" applyFont="1" applyFill="1" applyBorder="1" applyAlignment="1">
      <alignment horizontal="center" vertical="center" shrinkToFit="1"/>
    </xf>
    <xf numFmtId="0" fontId="6" fillId="4" borderId="18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20" fontId="3" fillId="0" borderId="23" xfId="0" applyNumberFormat="1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20" fontId="3" fillId="4" borderId="1" xfId="0" applyNumberFormat="1" applyFont="1" applyFill="1" applyBorder="1" applyAlignment="1">
      <alignment horizontal="center" vertical="center" shrinkToFit="1"/>
    </xf>
    <xf numFmtId="0" fontId="5" fillId="0" borderId="36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2" fillId="0" borderId="42" xfId="0" applyFont="1" applyBorder="1">
      <alignment vertical="center"/>
    </xf>
    <xf numFmtId="0" fontId="17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textRotation="255" shrinkToFit="1"/>
    </xf>
    <xf numFmtId="0" fontId="0" fillId="4" borderId="18" xfId="0" applyFill="1" applyBorder="1">
      <alignment vertical="center"/>
    </xf>
    <xf numFmtId="0" fontId="0" fillId="4" borderId="21" xfId="0" applyFill="1" applyBorder="1">
      <alignment vertical="center"/>
    </xf>
    <xf numFmtId="0" fontId="0" fillId="4" borderId="22" xfId="0" applyFill="1" applyBorder="1">
      <alignment vertical="center"/>
    </xf>
    <xf numFmtId="0" fontId="0" fillId="4" borderId="0" xfId="0" applyFill="1" applyAlignment="1">
      <alignment horizontal="right" vertical="center"/>
    </xf>
    <xf numFmtId="0" fontId="0" fillId="4" borderId="48" xfId="0" applyFill="1" applyBorder="1">
      <alignment vertical="center"/>
    </xf>
    <xf numFmtId="0" fontId="0" fillId="5" borderId="42" xfId="0" applyFill="1" applyBorder="1">
      <alignment vertical="center"/>
    </xf>
    <xf numFmtId="0" fontId="0" fillId="5" borderId="44" xfId="0" applyFill="1" applyBorder="1">
      <alignment vertical="center"/>
    </xf>
    <xf numFmtId="0" fontId="0" fillId="5" borderId="40" xfId="0" applyFill="1" applyBorder="1">
      <alignment vertical="center"/>
    </xf>
    <xf numFmtId="0" fontId="0" fillId="4" borderId="49" xfId="0" applyFill="1" applyBorder="1">
      <alignment vertical="center"/>
    </xf>
    <xf numFmtId="0" fontId="0" fillId="5" borderId="46" xfId="0" applyFill="1" applyBorder="1">
      <alignment vertical="center"/>
    </xf>
    <xf numFmtId="0" fontId="0" fillId="5" borderId="38" xfId="0" applyFill="1" applyBorder="1">
      <alignment vertical="center"/>
    </xf>
    <xf numFmtId="0" fontId="0" fillId="5" borderId="50" xfId="0" applyFill="1" applyBorder="1">
      <alignment vertical="center"/>
    </xf>
    <xf numFmtId="0" fontId="0" fillId="5" borderId="51" xfId="0" applyFill="1" applyBorder="1">
      <alignment vertical="center"/>
    </xf>
    <xf numFmtId="0" fontId="3" fillId="0" borderId="52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3" fillId="7" borderId="58" xfId="0" applyFont="1" applyFill="1" applyBorder="1" applyAlignment="1">
      <alignment horizontal="center" vertical="center" shrinkToFit="1"/>
    </xf>
    <xf numFmtId="0" fontId="3" fillId="7" borderId="55" xfId="0" applyFont="1" applyFill="1" applyBorder="1" applyAlignment="1">
      <alignment horizontal="center" vertical="center" shrinkToFit="1"/>
    </xf>
    <xf numFmtId="0" fontId="3" fillId="0" borderId="15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38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67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7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69" xfId="0" applyFont="1" applyBorder="1">
      <alignment vertical="center"/>
    </xf>
    <xf numFmtId="0" fontId="3" fillId="0" borderId="70" xfId="0" applyFont="1" applyBorder="1">
      <alignment vertical="center"/>
    </xf>
    <xf numFmtId="0" fontId="3" fillId="0" borderId="40" xfId="0" applyFont="1" applyBorder="1">
      <alignment vertical="center"/>
    </xf>
    <xf numFmtId="0" fontId="0" fillId="0" borderId="41" xfId="0" applyBorder="1">
      <alignment vertical="center"/>
    </xf>
    <xf numFmtId="0" fontId="0" fillId="0" borderId="47" xfId="0" applyBorder="1">
      <alignment vertical="center"/>
    </xf>
    <xf numFmtId="0" fontId="0" fillId="0" borderId="46" xfId="0" applyBorder="1">
      <alignment vertical="center"/>
    </xf>
    <xf numFmtId="0" fontId="3" fillId="0" borderId="47" xfId="0" applyFont="1" applyBorder="1">
      <alignment vertical="center"/>
    </xf>
    <xf numFmtId="0" fontId="3" fillId="0" borderId="72" xfId="0" applyFont="1" applyBorder="1">
      <alignment vertical="center"/>
    </xf>
    <xf numFmtId="0" fontId="3" fillId="0" borderId="71" xfId="0" applyFont="1" applyBorder="1">
      <alignment vertical="center"/>
    </xf>
    <xf numFmtId="0" fontId="3" fillId="0" borderId="3" xfId="0" applyFont="1" applyBorder="1" applyAlignment="1">
      <alignment vertical="center" textRotation="255" shrinkToFit="1"/>
    </xf>
    <xf numFmtId="0" fontId="3" fillId="0" borderId="4" xfId="0" applyFont="1" applyBorder="1" applyAlignment="1">
      <alignment vertical="center" textRotation="255" shrinkToFit="1"/>
    </xf>
    <xf numFmtId="0" fontId="0" fillId="5" borderId="47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38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5" borderId="0" xfId="0" applyFill="1" applyAlignment="1">
      <alignment horizontal="right" vertical="center"/>
    </xf>
    <xf numFmtId="0" fontId="0" fillId="5" borderId="70" xfId="0" applyFill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21" fillId="0" borderId="20" xfId="0" applyFont="1" applyBorder="1" applyAlignment="1">
      <alignment horizontal="center" vertical="center" textRotation="255"/>
    </xf>
    <xf numFmtId="0" fontId="6" fillId="2" borderId="23" xfId="0" applyFont="1" applyFill="1" applyBorder="1" applyAlignment="1">
      <alignment horizontal="center" vertical="center" shrinkToFit="1"/>
    </xf>
    <xf numFmtId="0" fontId="3" fillId="7" borderId="20" xfId="0" applyFont="1" applyFill="1" applyBorder="1" applyAlignment="1">
      <alignment horizontal="center" vertical="center" textRotation="255"/>
    </xf>
    <xf numFmtId="0" fontId="3" fillId="7" borderId="19" xfId="0" applyFont="1" applyFill="1" applyBorder="1" applyAlignment="1">
      <alignment horizontal="center" vertical="center" textRotation="255"/>
    </xf>
    <xf numFmtId="0" fontId="3" fillId="7" borderId="3" xfId="0" applyFont="1" applyFill="1" applyBorder="1" applyAlignment="1">
      <alignment horizontal="center" vertical="center" textRotation="255"/>
    </xf>
    <xf numFmtId="0" fontId="3" fillId="7" borderId="4" xfId="0" applyFont="1" applyFill="1" applyBorder="1" applyAlignment="1">
      <alignment horizontal="center" vertical="center" textRotation="255"/>
    </xf>
    <xf numFmtId="0" fontId="3" fillId="7" borderId="5" xfId="0" applyFont="1" applyFill="1" applyBorder="1" applyAlignment="1">
      <alignment horizontal="center" vertical="center" textRotation="255"/>
    </xf>
    <xf numFmtId="0" fontId="3" fillId="7" borderId="6" xfId="0" applyFont="1" applyFill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0" fontId="6" fillId="4" borderId="8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4" borderId="20" xfId="0" applyFont="1" applyFill="1" applyBorder="1" applyAlignment="1">
      <alignment horizontal="center" vertical="center" shrinkToFit="1"/>
    </xf>
    <xf numFmtId="0" fontId="6" fillId="4" borderId="19" xfId="0" applyFont="1" applyFill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56" fontId="3" fillId="4" borderId="0" xfId="0" applyNumberFormat="1" applyFont="1" applyFill="1" applyAlignment="1">
      <alignment horizontal="center" vertical="center"/>
    </xf>
    <xf numFmtId="0" fontId="22" fillId="2" borderId="9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 shrinkToFit="1"/>
    </xf>
    <xf numFmtId="0" fontId="3" fillId="0" borderId="4" xfId="0" applyFont="1" applyBorder="1" applyAlignment="1">
      <alignment horizontal="center" vertical="center" textRotation="255" shrinkToFit="1"/>
    </xf>
    <xf numFmtId="0" fontId="3" fillId="0" borderId="5" xfId="0" applyFont="1" applyBorder="1" applyAlignment="1">
      <alignment horizontal="center" vertical="center" textRotation="255" shrinkToFit="1"/>
    </xf>
    <xf numFmtId="0" fontId="3" fillId="0" borderId="68" xfId="0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78" xfId="0" applyFont="1" applyBorder="1" applyAlignment="1">
      <alignment horizontal="center" vertical="center"/>
    </xf>
    <xf numFmtId="0" fontId="24" fillId="0" borderId="79" xfId="0" applyFont="1" applyBorder="1" applyAlignment="1">
      <alignment horizontal="center" vertical="center"/>
    </xf>
    <xf numFmtId="0" fontId="24" fillId="0" borderId="74" xfId="0" applyFont="1" applyBorder="1" applyAlignment="1">
      <alignment horizontal="center" vertical="center" shrinkToFit="1"/>
    </xf>
    <xf numFmtId="0" fontId="24" fillId="0" borderId="75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24" fillId="0" borderId="77" xfId="0" applyFont="1" applyBorder="1" applyAlignment="1">
      <alignment horizontal="center" vertical="center" shrinkToFit="1"/>
    </xf>
    <xf numFmtId="0" fontId="24" fillId="0" borderId="79" xfId="0" applyFont="1" applyBorder="1" applyAlignment="1">
      <alignment horizontal="center" vertical="center" shrinkToFit="1"/>
    </xf>
    <xf numFmtId="0" fontId="24" fillId="0" borderId="80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vertical="center" shrinkToFit="1"/>
    </xf>
    <xf numFmtId="0" fontId="0" fillId="2" borderId="17" xfId="0" applyFill="1" applyBorder="1" applyAlignment="1">
      <alignment vertical="center" shrinkToFit="1"/>
    </xf>
    <xf numFmtId="0" fontId="0" fillId="2" borderId="8" xfId="0" applyFill="1" applyBorder="1" applyAlignment="1">
      <alignment vertical="center" shrinkToFit="1"/>
    </xf>
    <xf numFmtId="0" fontId="5" fillId="0" borderId="46" xfId="0" applyFont="1" applyBorder="1" applyAlignment="1">
      <alignment horizontal="center" vertical="center"/>
    </xf>
    <xf numFmtId="0" fontId="24" fillId="0" borderId="73" xfId="0" applyFont="1" applyBorder="1" applyAlignment="1">
      <alignment horizontal="center" vertical="center"/>
    </xf>
    <xf numFmtId="0" fontId="24" fillId="0" borderId="7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20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18" fillId="2" borderId="17" xfId="0" applyFont="1" applyFill="1" applyBorder="1" applyAlignment="1">
      <alignment horizontal="center" vertical="center" shrinkToFit="1"/>
    </xf>
    <xf numFmtId="0" fontId="18" fillId="2" borderId="8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3" fillId="2" borderId="9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textRotation="255" shrinkToFit="1"/>
    </xf>
    <xf numFmtId="0" fontId="6" fillId="0" borderId="4" xfId="0" applyFont="1" applyBorder="1" applyAlignment="1">
      <alignment horizontal="center" vertical="center" textRotation="255" shrinkToFit="1"/>
    </xf>
    <xf numFmtId="0" fontId="6" fillId="0" borderId="5" xfId="0" applyFont="1" applyBorder="1" applyAlignment="1">
      <alignment horizontal="center" vertical="center" textRotation="255" shrinkToFit="1"/>
    </xf>
    <xf numFmtId="0" fontId="6" fillId="0" borderId="6" xfId="0" applyFont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center" vertical="center" textRotation="255" shrinkToFit="1"/>
    </xf>
    <xf numFmtId="0" fontId="3" fillId="0" borderId="1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56" fontId="3" fillId="0" borderId="0" xfId="0" applyNumberFormat="1" applyFont="1" applyAlignment="1">
      <alignment horizontal="center" vertical="center"/>
    </xf>
    <xf numFmtId="20" fontId="3" fillId="0" borderId="2" xfId="0" applyNumberFormat="1" applyFont="1" applyBorder="1" applyAlignment="1">
      <alignment horizontal="center" vertical="center"/>
    </xf>
    <xf numFmtId="20" fontId="3" fillId="0" borderId="8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/>
    </xf>
    <xf numFmtId="56" fontId="0" fillId="0" borderId="0" xfId="0" applyNumberFormat="1" applyAlignment="1">
      <alignment horizontal="center" vertical="center"/>
    </xf>
  </cellXfs>
  <cellStyles count="15">
    <cellStyle name="Excel Built-in Comma [0]" xfId="3" xr:uid="{8E4FF6FF-1C00-49EE-9259-1A86DFDA31B8}"/>
    <cellStyle name="Excel Built-in Normal" xfId="4" xr:uid="{80BFB60C-5A3A-45B9-8E6E-11E30D013435}"/>
    <cellStyle name="桁区切り 2" xfId="5" xr:uid="{63136116-C853-47EE-99B7-63330329401B}"/>
    <cellStyle name="桁区切り 3" xfId="14" xr:uid="{35328081-7A53-485B-8487-4927E5C6A21F}"/>
    <cellStyle name="通貨 2" xfId="6" xr:uid="{233327AF-674C-44C2-8B02-4BACE27C7063}"/>
    <cellStyle name="標準" xfId="0" builtinId="0"/>
    <cellStyle name="標準 2" xfId="1" xr:uid="{4B49AF49-5FDD-4ED6-B1EC-B8D0D2F7F9D1}"/>
    <cellStyle name="標準 2 2" xfId="2" xr:uid="{4CEE899E-3FF1-4A60-8053-614122E67B41}"/>
    <cellStyle name="標準 3" xfId="7" xr:uid="{6ABBE1F5-9A06-49AB-91B4-8F4126D84788}"/>
    <cellStyle name="標準 4" xfId="8" xr:uid="{15063A79-1DE0-4B11-8B4A-D9ADA0EC9C59}"/>
    <cellStyle name="標準 4 2" xfId="9" xr:uid="{E8A485BF-F14D-44B7-8D35-44AA7A351C60}"/>
    <cellStyle name="標準 5" xfId="10" xr:uid="{61EF6C51-CC92-4CAE-9743-6C0C1326BAEF}"/>
    <cellStyle name="標準 6" xfId="11" xr:uid="{282576C2-A5DC-4773-8985-E992D76589C6}"/>
    <cellStyle name="標準 7" xfId="12" xr:uid="{889DC94B-C716-4197-9DCF-7679928CFB69}"/>
    <cellStyle name="標準 8" xfId="13" xr:uid="{46B61912-952C-4373-A9E8-29CB61E9C4B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C462F-F45D-4E8D-9D3C-1B0747893ED4}">
  <sheetPr>
    <tabColor rgb="FFFF0000"/>
    <pageSetUpPr fitToPage="1"/>
  </sheetPr>
  <dimension ref="B2:U47"/>
  <sheetViews>
    <sheetView zoomScaleNormal="100" zoomScaleSheetLayoutView="100" workbookViewId="0">
      <selection activeCell="B42" sqref="B42:E45"/>
    </sheetView>
  </sheetViews>
  <sheetFormatPr defaultColWidth="9" defaultRowHeight="13.2"/>
  <cols>
    <col min="1" max="1" width="3.44140625" style="1" customWidth="1"/>
    <col min="2" max="2" width="10.109375" style="1" bestFit="1" customWidth="1"/>
    <col min="3" max="5" width="10.6640625" style="1" customWidth="1"/>
    <col min="6" max="7" width="9" style="1"/>
    <col min="8" max="10" width="10.6640625" style="1" customWidth="1"/>
    <col min="11" max="11" width="10.44140625" style="1" customWidth="1"/>
    <col min="12" max="12" width="9" style="1"/>
    <col min="13" max="15" width="10.6640625" style="22" customWidth="1"/>
    <col min="16" max="16" width="3.44140625" style="1" customWidth="1"/>
    <col min="17" max="17" width="9" style="1"/>
    <col min="18" max="20" width="10.6640625" style="22" customWidth="1"/>
    <col min="21" max="16384" width="9" style="1"/>
  </cols>
  <sheetData>
    <row r="2" spans="2:21" ht="25.8">
      <c r="B2" s="20" t="s">
        <v>62</v>
      </c>
      <c r="G2" s="21"/>
    </row>
    <row r="3" spans="2:21" ht="16.2" customHeight="1">
      <c r="L3" s="1" t="s">
        <v>50</v>
      </c>
    </row>
    <row r="4" spans="2:21" ht="16.2" customHeight="1">
      <c r="L4" s="1" t="s">
        <v>51</v>
      </c>
      <c r="M4" s="1"/>
      <c r="N4" s="1"/>
      <c r="O4" s="1"/>
      <c r="P4" s="15"/>
      <c r="Q4" s="15"/>
      <c r="R4" s="15"/>
      <c r="S4" s="24"/>
      <c r="T4" s="1"/>
      <c r="U4" s="15"/>
    </row>
    <row r="5" spans="2:21" ht="16.2" customHeight="1">
      <c r="B5" s="19">
        <v>45381</v>
      </c>
      <c r="C5" s="1" t="s">
        <v>52</v>
      </c>
      <c r="L5" s="27"/>
      <c r="M5" s="24"/>
      <c r="N5" s="24"/>
      <c r="O5" s="24"/>
      <c r="Q5" s="27"/>
      <c r="R5" s="24"/>
      <c r="S5" s="24"/>
      <c r="T5" s="24"/>
    </row>
    <row r="6" spans="2:21" ht="16.2" customHeight="1">
      <c r="M6" s="1"/>
      <c r="N6" s="1"/>
      <c r="O6" s="1"/>
      <c r="R6" s="1"/>
      <c r="S6" s="1"/>
      <c r="T6" s="15"/>
      <c r="U6" s="15"/>
    </row>
    <row r="7" spans="2:21" ht="16.2" customHeight="1">
      <c r="B7" s="154">
        <v>1</v>
      </c>
      <c r="C7" s="157" t="s">
        <v>48</v>
      </c>
      <c r="D7" s="157"/>
      <c r="E7" s="157"/>
      <c r="G7" s="154">
        <v>2</v>
      </c>
      <c r="H7" s="156" t="s">
        <v>69</v>
      </c>
      <c r="I7" s="156"/>
      <c r="J7" s="156"/>
      <c r="L7" s="27"/>
      <c r="M7" s="24"/>
      <c r="N7" s="24"/>
      <c r="O7" s="24"/>
      <c r="Q7" s="27"/>
      <c r="R7" s="24"/>
      <c r="S7" s="24"/>
      <c r="T7" s="24"/>
    </row>
    <row r="8" spans="2:21" ht="16.2" customHeight="1">
      <c r="B8" s="154"/>
      <c r="C8" s="156" t="s">
        <v>67</v>
      </c>
      <c r="D8" s="156"/>
      <c r="E8" s="156"/>
      <c r="G8" s="154"/>
      <c r="H8" s="156" t="s">
        <v>70</v>
      </c>
      <c r="I8" s="156"/>
      <c r="J8" s="156"/>
      <c r="L8" s="27"/>
      <c r="M8" s="24"/>
      <c r="N8" s="24"/>
      <c r="O8" s="24"/>
      <c r="Q8" s="27"/>
      <c r="R8" s="24"/>
      <c r="S8" s="24"/>
      <c r="T8" s="24"/>
    </row>
    <row r="9" spans="2:21" ht="16.2" customHeight="1">
      <c r="B9" s="154"/>
      <c r="C9" s="154" t="s">
        <v>68</v>
      </c>
      <c r="D9" s="154"/>
      <c r="E9" s="154"/>
      <c r="G9" s="154"/>
      <c r="H9" s="154" t="s">
        <v>71</v>
      </c>
      <c r="I9" s="154"/>
      <c r="J9" s="154"/>
    </row>
    <row r="10" spans="2:21" ht="16.2" customHeight="1">
      <c r="L10" s="15"/>
      <c r="M10" s="15"/>
      <c r="N10" s="15"/>
      <c r="O10" s="24"/>
      <c r="Q10" s="15"/>
      <c r="R10" s="15"/>
      <c r="S10" s="15"/>
      <c r="T10" s="24"/>
    </row>
    <row r="11" spans="2:21" ht="16.2" customHeight="1">
      <c r="L11" s="1" t="s">
        <v>54</v>
      </c>
      <c r="Q11" s="1" t="s">
        <v>55</v>
      </c>
    </row>
    <row r="12" spans="2:21" ht="16.2" customHeight="1">
      <c r="B12" s="154">
        <v>3</v>
      </c>
      <c r="C12" s="170" t="s">
        <v>72</v>
      </c>
      <c r="D12" s="170"/>
      <c r="E12" s="170"/>
      <c r="G12" s="154">
        <v>4</v>
      </c>
      <c r="H12" s="157" t="s">
        <v>45</v>
      </c>
      <c r="I12" s="157"/>
      <c r="J12" s="157"/>
      <c r="L12" s="14" t="s">
        <v>3</v>
      </c>
      <c r="M12" s="25" t="s">
        <v>49</v>
      </c>
      <c r="N12" s="26"/>
      <c r="O12" s="23" t="s">
        <v>1</v>
      </c>
      <c r="Q12" s="14" t="s">
        <v>3</v>
      </c>
      <c r="R12" s="25" t="s">
        <v>49</v>
      </c>
      <c r="S12" s="26"/>
      <c r="T12" s="23" t="s">
        <v>1</v>
      </c>
    </row>
    <row r="13" spans="2:21" ht="16.2" customHeight="1">
      <c r="B13" s="154"/>
      <c r="C13" s="156" t="s">
        <v>73</v>
      </c>
      <c r="D13" s="156"/>
      <c r="E13" s="156"/>
      <c r="G13" s="154"/>
      <c r="H13" s="156" t="s">
        <v>75</v>
      </c>
      <c r="I13" s="156"/>
      <c r="J13" s="156"/>
      <c r="L13" s="16">
        <v>0.39583333333333331</v>
      </c>
      <c r="M13" s="23" t="s">
        <v>48</v>
      </c>
      <c r="N13" s="23" t="s">
        <v>67</v>
      </c>
      <c r="O13" s="23" t="s">
        <v>79</v>
      </c>
      <c r="Q13" s="16">
        <v>0.39583333333333331</v>
      </c>
      <c r="R13" s="23" t="s">
        <v>69</v>
      </c>
      <c r="S13" s="23" t="s">
        <v>70</v>
      </c>
      <c r="T13" s="23" t="s">
        <v>47</v>
      </c>
    </row>
    <row r="14" spans="2:21" ht="16.2" customHeight="1">
      <c r="B14" s="154"/>
      <c r="C14" s="154" t="s">
        <v>74</v>
      </c>
      <c r="D14" s="154"/>
      <c r="E14" s="154"/>
      <c r="G14" s="154"/>
      <c r="H14" s="154" t="s">
        <v>76</v>
      </c>
      <c r="I14" s="154"/>
      <c r="J14" s="154"/>
      <c r="L14" s="16">
        <v>0.42708333333333331</v>
      </c>
      <c r="M14" s="23" t="s">
        <v>72</v>
      </c>
      <c r="N14" s="23" t="s">
        <v>73</v>
      </c>
      <c r="O14" s="23" t="s">
        <v>112</v>
      </c>
      <c r="Q14" s="16">
        <v>0.42708333333333331</v>
      </c>
      <c r="R14" s="23" t="s">
        <v>45</v>
      </c>
      <c r="S14" s="23" t="s">
        <v>75</v>
      </c>
      <c r="T14" s="23" t="s">
        <v>48</v>
      </c>
    </row>
    <row r="15" spans="2:21" ht="16.2" customHeight="1">
      <c r="L15" s="16">
        <v>0.45833333333333331</v>
      </c>
      <c r="M15" s="23" t="s">
        <v>47</v>
      </c>
      <c r="N15" s="23" t="s">
        <v>77</v>
      </c>
      <c r="O15" s="23" t="s">
        <v>45</v>
      </c>
      <c r="Q15" s="16">
        <v>0.45833333333333331</v>
      </c>
      <c r="R15" s="23" t="s">
        <v>79</v>
      </c>
      <c r="S15" s="23" t="s">
        <v>80</v>
      </c>
      <c r="T15" s="23" t="s">
        <v>72</v>
      </c>
    </row>
    <row r="16" spans="2:21" ht="16.2" customHeight="1">
      <c r="L16" s="16">
        <v>0.48958333333333331</v>
      </c>
      <c r="M16" s="23" t="s">
        <v>48</v>
      </c>
      <c r="N16" s="23" t="s">
        <v>68</v>
      </c>
      <c r="O16" s="23" t="s">
        <v>80</v>
      </c>
      <c r="Q16" s="16">
        <v>0.48958333333333331</v>
      </c>
      <c r="R16" s="23" t="s">
        <v>69</v>
      </c>
      <c r="S16" s="23" t="s">
        <v>71</v>
      </c>
      <c r="T16" s="23" t="s">
        <v>77</v>
      </c>
    </row>
    <row r="17" spans="2:20" ht="16.2" customHeight="1">
      <c r="B17" s="154">
        <v>5</v>
      </c>
      <c r="C17" s="157" t="s">
        <v>47</v>
      </c>
      <c r="D17" s="157"/>
      <c r="E17" s="157"/>
      <c r="G17" s="154">
        <v>6</v>
      </c>
      <c r="H17" s="156" t="s">
        <v>79</v>
      </c>
      <c r="I17" s="156"/>
      <c r="J17" s="156"/>
      <c r="L17" s="16">
        <v>0.52083333333333337</v>
      </c>
      <c r="M17" s="23" t="s">
        <v>72</v>
      </c>
      <c r="N17" s="23" t="s">
        <v>74</v>
      </c>
      <c r="O17" s="23" t="s">
        <v>70</v>
      </c>
      <c r="Q17" s="16">
        <v>0.52083333333333337</v>
      </c>
      <c r="R17" s="23" t="s">
        <v>45</v>
      </c>
      <c r="S17" s="23" t="s">
        <v>76</v>
      </c>
      <c r="T17" s="16" t="s">
        <v>67</v>
      </c>
    </row>
    <row r="18" spans="2:20" ht="16.2" customHeight="1">
      <c r="B18" s="154"/>
      <c r="C18" s="154" t="s">
        <v>77</v>
      </c>
      <c r="D18" s="154"/>
      <c r="E18" s="154"/>
      <c r="G18" s="154"/>
      <c r="H18" s="154" t="s">
        <v>80</v>
      </c>
      <c r="I18" s="154"/>
      <c r="J18" s="154"/>
      <c r="L18" s="16">
        <v>0.55208333333333337</v>
      </c>
      <c r="M18" s="23" t="s">
        <v>47</v>
      </c>
      <c r="N18" s="23" t="s">
        <v>78</v>
      </c>
      <c r="O18" s="23" t="s">
        <v>75</v>
      </c>
      <c r="Q18" s="16">
        <v>0.55208333333333337</v>
      </c>
      <c r="R18" s="23" t="s">
        <v>79</v>
      </c>
      <c r="S18" s="23" t="s">
        <v>81</v>
      </c>
      <c r="T18" s="23" t="s">
        <v>73</v>
      </c>
    </row>
    <row r="19" spans="2:20" ht="16.2" customHeight="1">
      <c r="B19" s="154"/>
      <c r="C19" s="154" t="s">
        <v>78</v>
      </c>
      <c r="D19" s="154"/>
      <c r="E19" s="154"/>
      <c r="G19" s="154"/>
      <c r="H19" s="154" t="s">
        <v>81</v>
      </c>
      <c r="I19" s="154"/>
      <c r="J19" s="154"/>
      <c r="L19" s="16">
        <v>0.58333333333333337</v>
      </c>
      <c r="M19" s="16" t="s">
        <v>67</v>
      </c>
      <c r="N19" s="23" t="s">
        <v>68</v>
      </c>
      <c r="O19" s="23" t="s">
        <v>81</v>
      </c>
      <c r="Q19" s="16">
        <v>0.58333333333333337</v>
      </c>
      <c r="R19" s="16" t="s">
        <v>70</v>
      </c>
      <c r="S19" s="23" t="s">
        <v>71</v>
      </c>
      <c r="T19" s="23" t="s">
        <v>78</v>
      </c>
    </row>
    <row r="20" spans="2:20" ht="16.2" customHeight="1">
      <c r="L20" s="16">
        <v>0.61458333333333337</v>
      </c>
      <c r="M20" s="23" t="s">
        <v>73</v>
      </c>
      <c r="N20" s="23" t="s">
        <v>74</v>
      </c>
      <c r="O20" s="23" t="s">
        <v>71</v>
      </c>
      <c r="Q20" s="16">
        <v>0.61458333333333337</v>
      </c>
      <c r="R20" s="23" t="s">
        <v>75</v>
      </c>
      <c r="S20" s="23" t="s">
        <v>76</v>
      </c>
      <c r="T20" s="23" t="s">
        <v>68</v>
      </c>
    </row>
    <row r="21" spans="2:20" ht="16.2" customHeight="1">
      <c r="L21" s="16">
        <v>0.64583333333333337</v>
      </c>
      <c r="M21" s="23" t="s">
        <v>77</v>
      </c>
      <c r="N21" s="23" t="s">
        <v>78</v>
      </c>
      <c r="O21" s="23" t="s">
        <v>76</v>
      </c>
      <c r="Q21" s="16">
        <v>0.64583333333333337</v>
      </c>
      <c r="R21" s="23" t="s">
        <v>80</v>
      </c>
      <c r="S21" s="23" t="s">
        <v>81</v>
      </c>
      <c r="T21" s="23" t="s">
        <v>74</v>
      </c>
    </row>
    <row r="22" spans="2:20" ht="16.2" customHeight="1">
      <c r="B22" s="154">
        <v>7</v>
      </c>
      <c r="C22" s="156" t="s">
        <v>46</v>
      </c>
      <c r="D22" s="156"/>
      <c r="E22" s="156"/>
      <c r="G22" s="154">
        <v>8</v>
      </c>
      <c r="H22" s="157" t="s">
        <v>60</v>
      </c>
      <c r="I22" s="157"/>
      <c r="J22" s="157"/>
      <c r="L22" s="27"/>
      <c r="M22" s="24"/>
      <c r="N22" s="24"/>
      <c r="O22" s="24"/>
      <c r="Q22" s="27"/>
      <c r="R22" s="24"/>
      <c r="S22" s="24"/>
      <c r="T22" s="24"/>
    </row>
    <row r="23" spans="2:20" ht="16.2" customHeight="1">
      <c r="B23" s="154"/>
      <c r="C23" s="154" t="s">
        <v>83</v>
      </c>
      <c r="D23" s="154"/>
      <c r="E23" s="154"/>
      <c r="G23" s="154"/>
      <c r="H23" s="156" t="s">
        <v>85</v>
      </c>
      <c r="I23" s="156"/>
      <c r="J23" s="156"/>
      <c r="L23" s="15" t="s">
        <v>56</v>
      </c>
      <c r="Q23" s="15" t="s">
        <v>57</v>
      </c>
    </row>
    <row r="24" spans="2:20" ht="16.2" customHeight="1">
      <c r="B24" s="154"/>
      <c r="C24" s="154" t="s">
        <v>84</v>
      </c>
      <c r="D24" s="154"/>
      <c r="E24" s="154"/>
      <c r="G24" s="154"/>
      <c r="H24" s="154" t="s">
        <v>86</v>
      </c>
      <c r="I24" s="154"/>
      <c r="J24" s="154"/>
      <c r="L24" s="14" t="s">
        <v>3</v>
      </c>
      <c r="M24" s="151" t="s">
        <v>113</v>
      </c>
      <c r="N24" s="152"/>
      <c r="O24" s="23" t="s">
        <v>1</v>
      </c>
      <c r="Q24" s="14" t="s">
        <v>3</v>
      </c>
      <c r="R24" s="151" t="s">
        <v>113</v>
      </c>
      <c r="S24" s="152"/>
      <c r="T24" s="23" t="s">
        <v>1</v>
      </c>
    </row>
    <row r="25" spans="2:20" ht="16.2" customHeight="1">
      <c r="L25" s="16">
        <v>0.39583333333333331</v>
      </c>
      <c r="M25" s="23" t="s">
        <v>82</v>
      </c>
      <c r="N25" s="23" t="s">
        <v>83</v>
      </c>
      <c r="O25" s="23" t="s">
        <v>21</v>
      </c>
      <c r="Q25" s="16">
        <v>0.39583333333333331</v>
      </c>
      <c r="R25" s="23" t="s">
        <v>60</v>
      </c>
      <c r="S25" s="23" t="s">
        <v>85</v>
      </c>
      <c r="T25" s="23" t="s">
        <v>92</v>
      </c>
    </row>
    <row r="26" spans="2:20" ht="16.2" customHeight="1">
      <c r="L26" s="16">
        <v>0.42708333333333331</v>
      </c>
      <c r="M26" s="23" t="s">
        <v>114</v>
      </c>
      <c r="N26" s="23" t="s">
        <v>87</v>
      </c>
      <c r="O26" s="23" t="s">
        <v>60</v>
      </c>
      <c r="Q26" s="16">
        <v>0.42708333333333331</v>
      </c>
      <c r="R26" s="23" t="s">
        <v>89</v>
      </c>
      <c r="S26" s="23" t="s">
        <v>90</v>
      </c>
      <c r="T26" s="23" t="s">
        <v>46</v>
      </c>
    </row>
    <row r="27" spans="2:20" ht="16.2" customHeight="1">
      <c r="B27" s="154">
        <v>9</v>
      </c>
      <c r="C27" s="157" t="s">
        <v>66</v>
      </c>
      <c r="D27" s="157"/>
      <c r="E27" s="157"/>
      <c r="G27" s="154">
        <v>10</v>
      </c>
      <c r="H27" s="156" t="s">
        <v>89</v>
      </c>
      <c r="I27" s="156"/>
      <c r="J27" s="156"/>
      <c r="L27" s="16">
        <v>0.45833333333333331</v>
      </c>
      <c r="M27" s="23" t="s">
        <v>92</v>
      </c>
      <c r="N27" s="23" t="s">
        <v>93</v>
      </c>
      <c r="O27" s="23" t="s">
        <v>89</v>
      </c>
      <c r="Q27" s="16">
        <v>0.45833333333333331</v>
      </c>
      <c r="R27" s="23" t="s">
        <v>21</v>
      </c>
      <c r="S27" s="23" t="s">
        <v>95</v>
      </c>
      <c r="T27" s="23" t="s">
        <v>66</v>
      </c>
    </row>
    <row r="28" spans="2:20" ht="16.2" customHeight="1">
      <c r="B28" s="154"/>
      <c r="C28" s="154" t="s">
        <v>87</v>
      </c>
      <c r="D28" s="154"/>
      <c r="E28" s="154"/>
      <c r="G28" s="154"/>
      <c r="H28" s="156" t="s">
        <v>90</v>
      </c>
      <c r="I28" s="156"/>
      <c r="J28" s="156"/>
      <c r="L28" s="16">
        <v>0.48958333333333331</v>
      </c>
      <c r="M28" s="23" t="s">
        <v>82</v>
      </c>
      <c r="N28" s="23" t="s">
        <v>84</v>
      </c>
      <c r="O28" s="23" t="s">
        <v>95</v>
      </c>
      <c r="Q28" s="16">
        <v>0.48958333333333331</v>
      </c>
      <c r="R28" s="23" t="s">
        <v>60</v>
      </c>
      <c r="S28" s="23" t="s">
        <v>86</v>
      </c>
      <c r="T28" s="23" t="s">
        <v>93</v>
      </c>
    </row>
    <row r="29" spans="2:20" ht="16.2" customHeight="1">
      <c r="B29" s="154"/>
      <c r="C29" s="154" t="s">
        <v>88</v>
      </c>
      <c r="D29" s="154"/>
      <c r="E29" s="154"/>
      <c r="G29" s="154"/>
      <c r="H29" s="154" t="s">
        <v>91</v>
      </c>
      <c r="I29" s="154"/>
      <c r="J29" s="154"/>
      <c r="L29" s="16">
        <v>0.52083333333333337</v>
      </c>
      <c r="M29" s="23" t="s">
        <v>114</v>
      </c>
      <c r="N29" s="23" t="s">
        <v>88</v>
      </c>
      <c r="O29" s="23" t="s">
        <v>85</v>
      </c>
      <c r="Q29" s="16">
        <v>0.52083333333333337</v>
      </c>
      <c r="R29" s="23" t="s">
        <v>89</v>
      </c>
      <c r="S29" s="23" t="s">
        <v>91</v>
      </c>
      <c r="T29" s="23" t="s">
        <v>83</v>
      </c>
    </row>
    <row r="30" spans="2:20" ht="16.2" customHeight="1">
      <c r="L30" s="16">
        <v>0.55208333333333337</v>
      </c>
      <c r="M30" s="23" t="s">
        <v>92</v>
      </c>
      <c r="N30" s="23" t="s">
        <v>94</v>
      </c>
      <c r="O30" s="23" t="s">
        <v>90</v>
      </c>
      <c r="Q30" s="16">
        <v>0.55208333333333337</v>
      </c>
      <c r="R30" s="23" t="s">
        <v>21</v>
      </c>
      <c r="S30" s="23" t="s">
        <v>96</v>
      </c>
      <c r="T30" s="23" t="s">
        <v>87</v>
      </c>
    </row>
    <row r="31" spans="2:20" ht="16.2" customHeight="1">
      <c r="L31" s="16">
        <v>0.58333333333333337</v>
      </c>
      <c r="M31" s="16" t="s">
        <v>83</v>
      </c>
      <c r="N31" s="23" t="s">
        <v>84</v>
      </c>
      <c r="O31" s="23" t="s">
        <v>96</v>
      </c>
      <c r="Q31" s="16">
        <v>0.58333333333333337</v>
      </c>
      <c r="R31" s="16" t="s">
        <v>85</v>
      </c>
      <c r="S31" s="23" t="s">
        <v>86</v>
      </c>
      <c r="T31" s="23" t="s">
        <v>94</v>
      </c>
    </row>
    <row r="32" spans="2:20" ht="16.2" customHeight="1">
      <c r="B32" s="154">
        <v>11</v>
      </c>
      <c r="C32" s="156" t="s">
        <v>92</v>
      </c>
      <c r="D32" s="156"/>
      <c r="E32" s="156"/>
      <c r="G32" s="154">
        <v>12</v>
      </c>
      <c r="H32" s="157" t="s">
        <v>21</v>
      </c>
      <c r="I32" s="157"/>
      <c r="J32" s="157"/>
      <c r="L32" s="16">
        <v>0.61458333333333337</v>
      </c>
      <c r="M32" s="23" t="s">
        <v>87</v>
      </c>
      <c r="N32" s="23" t="s">
        <v>88</v>
      </c>
      <c r="O32" s="23" t="s">
        <v>86</v>
      </c>
      <c r="Q32" s="16">
        <v>0.61458333333333337</v>
      </c>
      <c r="R32" s="23" t="s">
        <v>90</v>
      </c>
      <c r="S32" s="23" t="s">
        <v>91</v>
      </c>
      <c r="T32" s="23" t="s">
        <v>84</v>
      </c>
    </row>
    <row r="33" spans="2:20" ht="16.2" customHeight="1">
      <c r="B33" s="154"/>
      <c r="C33" s="154" t="s">
        <v>93</v>
      </c>
      <c r="D33" s="154"/>
      <c r="E33" s="154"/>
      <c r="G33" s="154"/>
      <c r="H33" s="154" t="s">
        <v>95</v>
      </c>
      <c r="I33" s="154"/>
      <c r="J33" s="154"/>
      <c r="L33" s="16">
        <v>0.64583333333333337</v>
      </c>
      <c r="M33" s="23" t="s">
        <v>93</v>
      </c>
      <c r="N33" s="23" t="s">
        <v>94</v>
      </c>
      <c r="O33" s="23" t="s">
        <v>91</v>
      </c>
      <c r="Q33" s="16">
        <v>0.64583333333333337</v>
      </c>
      <c r="R33" s="23" t="s">
        <v>95</v>
      </c>
      <c r="S33" s="23" t="s">
        <v>96</v>
      </c>
      <c r="T33" s="23" t="s">
        <v>88</v>
      </c>
    </row>
    <row r="34" spans="2:20" ht="16.2" customHeight="1">
      <c r="B34" s="154"/>
      <c r="C34" s="154" t="s">
        <v>94</v>
      </c>
      <c r="D34" s="154"/>
      <c r="E34" s="154"/>
      <c r="G34" s="154"/>
      <c r="H34" s="154" t="s">
        <v>96</v>
      </c>
      <c r="I34" s="154"/>
      <c r="J34" s="154"/>
      <c r="O34" s="24"/>
    </row>
    <row r="35" spans="2:20" ht="16.2" customHeight="1">
      <c r="L35" s="15" t="s">
        <v>58</v>
      </c>
      <c r="Q35" s="15" t="s">
        <v>59</v>
      </c>
    </row>
    <row r="36" spans="2:20" ht="16.2" customHeight="1">
      <c r="G36" s="28"/>
      <c r="L36" s="14" t="s">
        <v>3</v>
      </c>
      <c r="M36" s="151" t="s">
        <v>113</v>
      </c>
      <c r="N36" s="152"/>
      <c r="O36" s="23" t="s">
        <v>1</v>
      </c>
      <c r="Q36" s="14" t="s">
        <v>3</v>
      </c>
      <c r="R36" s="151" t="s">
        <v>113</v>
      </c>
      <c r="S36" s="152"/>
      <c r="T36" s="23" t="s">
        <v>1</v>
      </c>
    </row>
    <row r="37" spans="2:20" ht="16.2" customHeight="1">
      <c r="B37" s="160">
        <v>13</v>
      </c>
      <c r="C37" s="163" t="s">
        <v>64</v>
      </c>
      <c r="D37" s="164"/>
      <c r="E37" s="165"/>
      <c r="G37" s="154">
        <v>14</v>
      </c>
      <c r="H37" s="156" t="s">
        <v>99</v>
      </c>
      <c r="I37" s="156"/>
      <c r="J37" s="156"/>
      <c r="L37" s="16">
        <v>0.39583333333333331</v>
      </c>
      <c r="M37" s="23" t="s">
        <v>64</v>
      </c>
      <c r="N37" s="23" t="s">
        <v>97</v>
      </c>
      <c r="O37" s="23" t="s">
        <v>44</v>
      </c>
      <c r="Q37" s="16">
        <v>0.39583333333333331</v>
      </c>
      <c r="R37" s="23" t="s">
        <v>99</v>
      </c>
      <c r="S37" s="23" t="s">
        <v>100</v>
      </c>
      <c r="T37" s="23" t="s">
        <v>102</v>
      </c>
    </row>
    <row r="38" spans="2:20" ht="16.2" customHeight="1">
      <c r="B38" s="161"/>
      <c r="C38" s="167" t="s">
        <v>97</v>
      </c>
      <c r="D38" s="168"/>
      <c r="E38" s="169"/>
      <c r="G38" s="166"/>
      <c r="H38" s="156" t="s">
        <v>100</v>
      </c>
      <c r="I38" s="156"/>
      <c r="J38" s="156"/>
      <c r="L38" s="16">
        <v>0.42708333333333331</v>
      </c>
      <c r="M38" s="23" t="s">
        <v>102</v>
      </c>
      <c r="N38" s="23" t="s">
        <v>103</v>
      </c>
      <c r="O38" s="23" t="s">
        <v>99</v>
      </c>
      <c r="Q38" s="16">
        <v>0.42708333333333331</v>
      </c>
      <c r="R38" s="23" t="s">
        <v>44</v>
      </c>
      <c r="S38" s="23" t="s">
        <v>106</v>
      </c>
      <c r="T38" s="23" t="s">
        <v>64</v>
      </c>
    </row>
    <row r="39" spans="2:20" ht="16.2" customHeight="1">
      <c r="B39" s="162"/>
      <c r="C39" s="167" t="s">
        <v>98</v>
      </c>
      <c r="D39" s="168"/>
      <c r="E39" s="169"/>
      <c r="G39" s="166"/>
      <c r="H39" s="151" t="s">
        <v>101</v>
      </c>
      <c r="I39" s="158"/>
      <c r="J39" s="159"/>
      <c r="L39" s="16">
        <v>0.45833333333333331</v>
      </c>
      <c r="M39" s="23" t="s">
        <v>104</v>
      </c>
      <c r="N39" s="23" t="s">
        <v>105</v>
      </c>
      <c r="O39" s="23" t="s">
        <v>106</v>
      </c>
      <c r="Q39" s="16">
        <v>0.45833333333333331</v>
      </c>
      <c r="R39" s="23" t="s">
        <v>107</v>
      </c>
      <c r="S39" s="23" t="s">
        <v>108</v>
      </c>
      <c r="T39" s="23" t="s">
        <v>103</v>
      </c>
    </row>
    <row r="40" spans="2:20" ht="16.2" customHeight="1">
      <c r="B40" s="15"/>
      <c r="G40" s="15"/>
      <c r="L40" s="16">
        <v>0.48958333333333331</v>
      </c>
      <c r="M40" s="23" t="s">
        <v>64</v>
      </c>
      <c r="N40" s="23" t="s">
        <v>98</v>
      </c>
      <c r="O40" s="23" t="s">
        <v>100</v>
      </c>
      <c r="Q40" s="16">
        <v>0.48958333333333331</v>
      </c>
      <c r="R40" s="23" t="s">
        <v>99</v>
      </c>
      <c r="S40" s="23" t="s">
        <v>101</v>
      </c>
      <c r="T40" s="23" t="s">
        <v>97</v>
      </c>
    </row>
    <row r="41" spans="2:20" ht="16.2" customHeight="1">
      <c r="L41" s="16">
        <v>0.52083333333333337</v>
      </c>
      <c r="M41" s="23" t="s">
        <v>102</v>
      </c>
      <c r="N41" s="23" t="s">
        <v>104</v>
      </c>
      <c r="O41" s="23" t="s">
        <v>101</v>
      </c>
      <c r="Q41" s="16">
        <v>0.52083333333333337</v>
      </c>
      <c r="R41" s="23" t="s">
        <v>44</v>
      </c>
      <c r="S41" s="23" t="s">
        <v>107</v>
      </c>
      <c r="T41" s="23" t="s">
        <v>98</v>
      </c>
    </row>
    <row r="42" spans="2:20" ht="16.2" customHeight="1">
      <c r="B42" s="154">
        <v>15</v>
      </c>
      <c r="C42" s="156" t="s">
        <v>102</v>
      </c>
      <c r="D42" s="156"/>
      <c r="E42" s="156"/>
      <c r="G42" s="154">
        <v>16</v>
      </c>
      <c r="H42" s="157" t="s">
        <v>44</v>
      </c>
      <c r="I42" s="157"/>
      <c r="J42" s="157"/>
      <c r="L42" s="16">
        <v>0.55208333333333337</v>
      </c>
      <c r="M42" s="23" t="s">
        <v>103</v>
      </c>
      <c r="N42" s="23" t="s">
        <v>105</v>
      </c>
      <c r="O42" s="23" t="s">
        <v>107</v>
      </c>
      <c r="Q42" s="16">
        <v>0.55208333333333337</v>
      </c>
      <c r="R42" s="23" t="s">
        <v>106</v>
      </c>
      <c r="S42" s="23" t="s">
        <v>108</v>
      </c>
      <c r="T42" s="23" t="s">
        <v>104</v>
      </c>
    </row>
    <row r="43" spans="2:20" ht="16.2" customHeight="1">
      <c r="B43" s="154"/>
      <c r="C43" s="154" t="s">
        <v>103</v>
      </c>
      <c r="D43" s="154"/>
      <c r="E43" s="154"/>
      <c r="G43" s="154"/>
      <c r="H43" s="154" t="s">
        <v>106</v>
      </c>
      <c r="I43" s="154"/>
      <c r="J43" s="154"/>
      <c r="L43" s="16">
        <v>0.58333333333333337</v>
      </c>
      <c r="M43" s="16" t="s">
        <v>97</v>
      </c>
      <c r="N43" s="23" t="s">
        <v>98</v>
      </c>
      <c r="O43" s="23" t="s">
        <v>108</v>
      </c>
      <c r="Q43" s="16">
        <v>0.58333333333333337</v>
      </c>
      <c r="R43" s="16" t="s">
        <v>100</v>
      </c>
      <c r="S43" s="23" t="s">
        <v>101</v>
      </c>
      <c r="T43" s="23" t="s">
        <v>105</v>
      </c>
    </row>
    <row r="44" spans="2:20" ht="16.2" customHeight="1">
      <c r="B44" s="154"/>
      <c r="C44" s="154" t="s">
        <v>104</v>
      </c>
      <c r="D44" s="154"/>
      <c r="E44" s="154"/>
      <c r="G44" s="154"/>
      <c r="H44" s="151" t="s">
        <v>107</v>
      </c>
      <c r="I44" s="158"/>
      <c r="J44" s="159"/>
      <c r="L44" s="16">
        <v>0.61458333333333337</v>
      </c>
      <c r="M44" s="29" t="s">
        <v>102</v>
      </c>
      <c r="N44" s="29" t="s">
        <v>105</v>
      </c>
      <c r="O44" s="29" t="s">
        <v>107</v>
      </c>
      <c r="Q44" s="16">
        <v>0.61458333333333337</v>
      </c>
      <c r="R44" s="29" t="s">
        <v>44</v>
      </c>
      <c r="S44" s="29" t="s">
        <v>108</v>
      </c>
      <c r="T44" s="29" t="s">
        <v>104</v>
      </c>
    </row>
    <row r="45" spans="2:20" ht="16.2" customHeight="1">
      <c r="B45" s="155"/>
      <c r="C45" s="154" t="s">
        <v>105</v>
      </c>
      <c r="D45" s="154"/>
      <c r="E45" s="154"/>
      <c r="G45" s="155"/>
      <c r="H45" s="151" t="s">
        <v>108</v>
      </c>
      <c r="I45" s="158"/>
      <c r="J45" s="159"/>
      <c r="L45" s="16">
        <v>0.64583333333333337</v>
      </c>
      <c r="M45" s="23" t="s">
        <v>103</v>
      </c>
      <c r="N45" s="23" t="s">
        <v>104</v>
      </c>
      <c r="O45" s="23" t="s">
        <v>44</v>
      </c>
      <c r="P45" s="8"/>
      <c r="Q45" s="16">
        <v>0.64583333333333337</v>
      </c>
      <c r="R45" s="23" t="s">
        <v>106</v>
      </c>
      <c r="S45" s="23" t="s">
        <v>107</v>
      </c>
      <c r="T45" s="23" t="s">
        <v>102</v>
      </c>
    </row>
    <row r="46" spans="2:20" ht="16.2" customHeight="1">
      <c r="L46" s="27"/>
      <c r="M46" s="15"/>
      <c r="N46" s="24"/>
      <c r="O46" s="24"/>
      <c r="Q46" s="27"/>
      <c r="R46" s="24"/>
      <c r="S46" s="24"/>
      <c r="T46" s="24"/>
    </row>
    <row r="47" spans="2:20" ht="16.2" customHeight="1">
      <c r="L47" s="27"/>
      <c r="M47" s="153"/>
      <c r="N47" s="153"/>
      <c r="Q47" s="27"/>
      <c r="R47" s="153"/>
      <c r="S47" s="153"/>
    </row>
  </sheetData>
  <mergeCells count="72">
    <mergeCell ref="B7:B9"/>
    <mergeCell ref="C7:E7"/>
    <mergeCell ref="G7:G9"/>
    <mergeCell ref="H7:J7"/>
    <mergeCell ref="C8:E8"/>
    <mergeCell ref="H8:J8"/>
    <mergeCell ref="C9:E9"/>
    <mergeCell ref="H9:J9"/>
    <mergeCell ref="B12:B14"/>
    <mergeCell ref="C12:E12"/>
    <mergeCell ref="G12:G14"/>
    <mergeCell ref="H12:J12"/>
    <mergeCell ref="C13:E13"/>
    <mergeCell ref="H13:J13"/>
    <mergeCell ref="C14:E14"/>
    <mergeCell ref="H14:J14"/>
    <mergeCell ref="B17:B19"/>
    <mergeCell ref="C17:E17"/>
    <mergeCell ref="G17:G19"/>
    <mergeCell ref="H17:J17"/>
    <mergeCell ref="C18:E18"/>
    <mergeCell ref="H18:J18"/>
    <mergeCell ref="C19:E19"/>
    <mergeCell ref="H19:J19"/>
    <mergeCell ref="B22:B24"/>
    <mergeCell ref="C22:E22"/>
    <mergeCell ref="G22:G24"/>
    <mergeCell ref="H22:J22"/>
    <mergeCell ref="C23:E23"/>
    <mergeCell ref="H23:J23"/>
    <mergeCell ref="C24:E24"/>
    <mergeCell ref="H24:J24"/>
    <mergeCell ref="B27:B29"/>
    <mergeCell ref="C27:E27"/>
    <mergeCell ref="G27:G29"/>
    <mergeCell ref="H27:J27"/>
    <mergeCell ref="C28:E28"/>
    <mergeCell ref="H28:J28"/>
    <mergeCell ref="C29:E29"/>
    <mergeCell ref="H29:J29"/>
    <mergeCell ref="B32:B34"/>
    <mergeCell ref="C32:E32"/>
    <mergeCell ref="G32:G34"/>
    <mergeCell ref="H32:J32"/>
    <mergeCell ref="C33:E33"/>
    <mergeCell ref="H33:J33"/>
    <mergeCell ref="C34:E34"/>
    <mergeCell ref="H34:J34"/>
    <mergeCell ref="B37:B39"/>
    <mergeCell ref="C37:E37"/>
    <mergeCell ref="G37:G39"/>
    <mergeCell ref="H37:J37"/>
    <mergeCell ref="C38:E38"/>
    <mergeCell ref="H38:J38"/>
    <mergeCell ref="C39:E39"/>
    <mergeCell ref="H39:J39"/>
    <mergeCell ref="B42:B45"/>
    <mergeCell ref="C42:E42"/>
    <mergeCell ref="G42:G45"/>
    <mergeCell ref="H42:J42"/>
    <mergeCell ref="C43:E43"/>
    <mergeCell ref="H43:J43"/>
    <mergeCell ref="C44:E44"/>
    <mergeCell ref="H44:J44"/>
    <mergeCell ref="C45:E45"/>
    <mergeCell ref="H45:J45"/>
    <mergeCell ref="M24:N24"/>
    <mergeCell ref="R24:S24"/>
    <mergeCell ref="M36:N36"/>
    <mergeCell ref="R36:S36"/>
    <mergeCell ref="M47:N47"/>
    <mergeCell ref="R47:S47"/>
  </mergeCells>
  <phoneticPr fontId="1"/>
  <pageMargins left="0.25" right="0.25" top="0.75" bottom="0.75" header="0.3" footer="0.3"/>
  <pageSetup paperSize="9" scale="6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66018-BA3D-4143-97A1-57F08355EA2F}">
  <sheetPr>
    <tabColor rgb="FF0070C0"/>
    <pageSetUpPr fitToPage="1"/>
  </sheetPr>
  <dimension ref="A1:S159"/>
  <sheetViews>
    <sheetView tabSelected="1" topLeftCell="A84" workbookViewId="0">
      <selection activeCell="G108" sqref="G108:J110"/>
    </sheetView>
  </sheetViews>
  <sheetFormatPr defaultRowHeight="13.2"/>
  <cols>
    <col min="1" max="1" width="5.77734375" customWidth="1"/>
    <col min="2" max="2" width="17.77734375" customWidth="1"/>
    <col min="3" max="14" width="5.77734375" customWidth="1"/>
    <col min="15" max="19" width="10.77734375" style="30" customWidth="1"/>
  </cols>
  <sheetData>
    <row r="1" spans="1:19" ht="25.05" customHeight="1">
      <c r="A1" s="181" t="s">
        <v>152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</row>
    <row r="2" spans="1:19" ht="25.05" customHeight="1">
      <c r="B2" s="183" t="s">
        <v>142</v>
      </c>
      <c r="C2" s="183"/>
      <c r="D2" s="183"/>
      <c r="E2" s="183"/>
      <c r="Q2" s="182" t="s">
        <v>52</v>
      </c>
      <c r="R2" s="182"/>
      <c r="S2" s="182"/>
    </row>
    <row r="3" spans="1:19">
      <c r="B3" s="46">
        <v>1</v>
      </c>
      <c r="C3" s="166" t="str">
        <f>B4</f>
        <v>ジェス</v>
      </c>
      <c r="D3" s="166"/>
      <c r="E3" s="166"/>
      <c r="F3" s="166"/>
      <c r="G3" s="166" t="str">
        <f>B7</f>
        <v>上所</v>
      </c>
      <c r="H3" s="166"/>
      <c r="I3" s="166"/>
      <c r="J3" s="166"/>
      <c r="K3" s="166" t="str">
        <f>B10</f>
        <v>ラシーバ</v>
      </c>
      <c r="L3" s="166"/>
      <c r="M3" s="166"/>
      <c r="N3" s="166"/>
      <c r="O3" s="46" t="s">
        <v>147</v>
      </c>
      <c r="P3" s="46" t="s">
        <v>148</v>
      </c>
      <c r="Q3" s="46" t="s">
        <v>149</v>
      </c>
      <c r="R3" s="46" t="s">
        <v>150</v>
      </c>
      <c r="S3" s="46" t="s">
        <v>151</v>
      </c>
    </row>
    <row r="4" spans="1:19">
      <c r="B4" s="166" t="str">
        <f>全体のトーナメント表!B5</f>
        <v>ジェス</v>
      </c>
      <c r="C4" s="171"/>
      <c r="D4" s="171"/>
      <c r="E4" s="171"/>
      <c r="F4" s="172"/>
      <c r="G4" s="47" t="s">
        <v>144</v>
      </c>
      <c r="H4" s="51">
        <v>2</v>
      </c>
      <c r="I4" s="49" t="s">
        <v>143</v>
      </c>
      <c r="J4" s="51">
        <v>0</v>
      </c>
      <c r="K4" s="47" t="s">
        <v>144</v>
      </c>
      <c r="L4" s="51">
        <v>2</v>
      </c>
      <c r="M4" s="49" t="s">
        <v>143</v>
      </c>
      <c r="N4" s="51">
        <v>0</v>
      </c>
      <c r="O4" s="180">
        <v>6</v>
      </c>
      <c r="P4" s="166">
        <f>D6+H6+L6</f>
        <v>9</v>
      </c>
      <c r="Q4" s="166">
        <f>F6+J6+N6</f>
        <v>1</v>
      </c>
      <c r="R4" s="166">
        <f>P4-Q4</f>
        <v>8</v>
      </c>
      <c r="S4" s="180">
        <v>1</v>
      </c>
    </row>
    <row r="5" spans="1:19">
      <c r="B5" s="166"/>
      <c r="C5" s="173"/>
      <c r="D5" s="173"/>
      <c r="E5" s="173"/>
      <c r="F5" s="174"/>
      <c r="G5" s="50" t="s">
        <v>145</v>
      </c>
      <c r="H5" s="52">
        <v>5</v>
      </c>
      <c r="I5" s="30" t="s">
        <v>143</v>
      </c>
      <c r="J5" s="52">
        <v>0</v>
      </c>
      <c r="K5" s="50" t="s">
        <v>145</v>
      </c>
      <c r="L5" s="52">
        <v>0</v>
      </c>
      <c r="M5" s="30" t="s">
        <v>143</v>
      </c>
      <c r="N5" s="52">
        <v>1</v>
      </c>
      <c r="O5" s="180"/>
      <c r="P5" s="166"/>
      <c r="Q5" s="166"/>
      <c r="R5" s="166"/>
      <c r="S5" s="180"/>
    </row>
    <row r="6" spans="1:19">
      <c r="B6" s="166"/>
      <c r="C6" s="175"/>
      <c r="D6" s="175"/>
      <c r="E6" s="175"/>
      <c r="F6" s="176"/>
      <c r="G6" s="53" t="s">
        <v>146</v>
      </c>
      <c r="H6" s="54">
        <f t="shared" ref="H6" si="0">H4+H5</f>
        <v>7</v>
      </c>
      <c r="I6" s="54" t="s">
        <v>143</v>
      </c>
      <c r="J6" s="55">
        <f t="shared" ref="J6" si="1">J4+J5</f>
        <v>0</v>
      </c>
      <c r="K6" s="53" t="s">
        <v>146</v>
      </c>
      <c r="L6" s="54">
        <f t="shared" ref="L6" si="2">L4+L5</f>
        <v>2</v>
      </c>
      <c r="M6" s="54" t="s">
        <v>143</v>
      </c>
      <c r="N6" s="55">
        <f t="shared" ref="N6" si="3">N4+N5</f>
        <v>1</v>
      </c>
      <c r="O6" s="180"/>
      <c r="P6" s="166"/>
      <c r="Q6" s="166"/>
      <c r="R6" s="166"/>
      <c r="S6" s="180"/>
    </row>
    <row r="7" spans="1:19">
      <c r="B7" s="166" t="str">
        <f>全体のトーナメント表!B6</f>
        <v>上所</v>
      </c>
      <c r="C7" s="48" t="s">
        <v>144</v>
      </c>
      <c r="D7" s="49">
        <f>J4</f>
        <v>0</v>
      </c>
      <c r="E7" s="49" t="s">
        <v>143</v>
      </c>
      <c r="F7" s="49">
        <f>H4</f>
        <v>2</v>
      </c>
      <c r="G7" s="177"/>
      <c r="H7" s="171"/>
      <c r="I7" s="171"/>
      <c r="J7" s="172"/>
      <c r="K7" s="47" t="s">
        <v>144</v>
      </c>
      <c r="L7" s="51">
        <v>2</v>
      </c>
      <c r="M7" s="49" t="s">
        <v>143</v>
      </c>
      <c r="N7" s="51">
        <v>2</v>
      </c>
      <c r="O7" s="180">
        <v>0</v>
      </c>
      <c r="P7" s="166">
        <f t="shared" ref="P7" si="4">D9+H9+L9</f>
        <v>3</v>
      </c>
      <c r="Q7" s="166">
        <f t="shared" ref="Q7" si="5">F9+J9+N9</f>
        <v>11</v>
      </c>
      <c r="R7" s="166">
        <f t="shared" ref="R7" si="6">P7-Q7</f>
        <v>-8</v>
      </c>
      <c r="S7" s="180">
        <v>3</v>
      </c>
    </row>
    <row r="8" spans="1:19">
      <c r="B8" s="166"/>
      <c r="C8" t="s">
        <v>145</v>
      </c>
      <c r="D8" s="30">
        <f>J5</f>
        <v>0</v>
      </c>
      <c r="E8" s="30" t="s">
        <v>143</v>
      </c>
      <c r="F8" s="30">
        <f>H5</f>
        <v>5</v>
      </c>
      <c r="G8" s="178"/>
      <c r="H8" s="173"/>
      <c r="I8" s="173"/>
      <c r="J8" s="174"/>
      <c r="K8" s="50" t="s">
        <v>145</v>
      </c>
      <c r="L8" s="52">
        <v>1</v>
      </c>
      <c r="M8" s="30" t="s">
        <v>143</v>
      </c>
      <c r="N8" s="52">
        <v>2</v>
      </c>
      <c r="O8" s="180"/>
      <c r="P8" s="166"/>
      <c r="Q8" s="166"/>
      <c r="R8" s="166"/>
      <c r="S8" s="180"/>
    </row>
    <row r="9" spans="1:19">
      <c r="B9" s="166"/>
      <c r="C9" s="53" t="s">
        <v>146</v>
      </c>
      <c r="D9" s="54">
        <f t="shared" ref="D9" si="7">D7+D8</f>
        <v>0</v>
      </c>
      <c r="E9" s="54" t="s">
        <v>143</v>
      </c>
      <c r="F9" s="55">
        <f t="shared" ref="F9" si="8">F7+F8</f>
        <v>7</v>
      </c>
      <c r="G9" s="179"/>
      <c r="H9" s="175"/>
      <c r="I9" s="175"/>
      <c r="J9" s="176"/>
      <c r="K9" s="53" t="s">
        <v>146</v>
      </c>
      <c r="L9" s="54">
        <f t="shared" ref="L9" si="9">L7+L8</f>
        <v>3</v>
      </c>
      <c r="M9" s="54" t="s">
        <v>143</v>
      </c>
      <c r="N9" s="55">
        <f t="shared" ref="N9" si="10">N7+N8</f>
        <v>4</v>
      </c>
      <c r="O9" s="180"/>
      <c r="P9" s="166"/>
      <c r="Q9" s="166"/>
      <c r="R9" s="166"/>
      <c r="S9" s="180"/>
    </row>
    <row r="10" spans="1:19">
      <c r="B10" s="166" t="str">
        <f>全体のトーナメント表!B7</f>
        <v>ラシーバ</v>
      </c>
      <c r="C10" s="48" t="s">
        <v>144</v>
      </c>
      <c r="D10" s="49">
        <f>N4</f>
        <v>0</v>
      </c>
      <c r="E10" s="49" t="s">
        <v>143</v>
      </c>
      <c r="F10" s="49">
        <f>L4</f>
        <v>2</v>
      </c>
      <c r="G10" s="47" t="s">
        <v>144</v>
      </c>
      <c r="H10" s="49">
        <f>N7</f>
        <v>2</v>
      </c>
      <c r="I10" s="49" t="s">
        <v>143</v>
      </c>
      <c r="J10" s="49">
        <f>L7</f>
        <v>2</v>
      </c>
      <c r="K10" s="177"/>
      <c r="L10" s="171"/>
      <c r="M10" s="171"/>
      <c r="N10" s="172"/>
      <c r="O10" s="180">
        <v>3</v>
      </c>
      <c r="P10" s="166">
        <f t="shared" ref="P10" si="11">D12+H12+L12</f>
        <v>5</v>
      </c>
      <c r="Q10" s="166">
        <f t="shared" ref="Q10" si="12">F12+J12+N12</f>
        <v>5</v>
      </c>
      <c r="R10" s="166">
        <f t="shared" ref="R10" si="13">P10-Q10</f>
        <v>0</v>
      </c>
      <c r="S10" s="180">
        <v>2</v>
      </c>
    </row>
    <row r="11" spans="1:19">
      <c r="B11" s="166"/>
      <c r="C11" t="s">
        <v>145</v>
      </c>
      <c r="D11" s="30">
        <f>N5</f>
        <v>1</v>
      </c>
      <c r="E11" s="30" t="s">
        <v>143</v>
      </c>
      <c r="F11" s="30">
        <f>L5</f>
        <v>0</v>
      </c>
      <c r="G11" s="50" t="s">
        <v>145</v>
      </c>
      <c r="H11" s="30">
        <f>N8</f>
        <v>2</v>
      </c>
      <c r="I11" s="30" t="s">
        <v>143</v>
      </c>
      <c r="J11" s="30">
        <f>L8</f>
        <v>1</v>
      </c>
      <c r="K11" s="178"/>
      <c r="L11" s="173"/>
      <c r="M11" s="173"/>
      <c r="N11" s="174"/>
      <c r="O11" s="180"/>
      <c r="P11" s="166"/>
      <c r="Q11" s="166"/>
      <c r="R11" s="166"/>
      <c r="S11" s="180"/>
    </row>
    <row r="12" spans="1:19">
      <c r="B12" s="166"/>
      <c r="C12" s="53" t="s">
        <v>146</v>
      </c>
      <c r="D12" s="54">
        <f t="shared" ref="D12" si="14">D10+D11</f>
        <v>1</v>
      </c>
      <c r="E12" s="54" t="s">
        <v>143</v>
      </c>
      <c r="F12" s="55">
        <f t="shared" ref="F12" si="15">F10+F11</f>
        <v>2</v>
      </c>
      <c r="G12" s="53" t="s">
        <v>146</v>
      </c>
      <c r="H12" s="54">
        <f t="shared" ref="H12" si="16">H10+H11</f>
        <v>4</v>
      </c>
      <c r="I12" s="54" t="s">
        <v>143</v>
      </c>
      <c r="J12" s="55">
        <f t="shared" ref="J12" si="17">J10+J11</f>
        <v>3</v>
      </c>
      <c r="K12" s="179"/>
      <c r="L12" s="175"/>
      <c r="M12" s="175"/>
      <c r="N12" s="176"/>
      <c r="O12" s="180"/>
      <c r="P12" s="166"/>
      <c r="Q12" s="166"/>
      <c r="R12" s="166"/>
      <c r="S12" s="180"/>
    </row>
    <row r="14" spans="1:19">
      <c r="B14" s="46">
        <v>2</v>
      </c>
      <c r="C14" s="166" t="str">
        <f>B15</f>
        <v>アルビSS</v>
      </c>
      <c r="D14" s="166"/>
      <c r="E14" s="166"/>
      <c r="F14" s="166"/>
      <c r="G14" s="166" t="str">
        <f>B18</f>
        <v>鏡淵</v>
      </c>
      <c r="H14" s="166"/>
      <c r="I14" s="166"/>
      <c r="J14" s="166"/>
      <c r="K14" s="166" t="str">
        <f>B21</f>
        <v>東青山</v>
      </c>
      <c r="L14" s="166"/>
      <c r="M14" s="166"/>
      <c r="N14" s="166"/>
      <c r="O14" s="46" t="s">
        <v>147</v>
      </c>
      <c r="P14" s="46" t="s">
        <v>148</v>
      </c>
      <c r="Q14" s="46" t="s">
        <v>149</v>
      </c>
      <c r="R14" s="46" t="s">
        <v>150</v>
      </c>
      <c r="S14" s="46" t="s">
        <v>151</v>
      </c>
    </row>
    <row r="15" spans="1:19">
      <c r="B15" s="166" t="str">
        <f>全体のトーナメント表!B10</f>
        <v>アルビSS</v>
      </c>
      <c r="C15" s="171"/>
      <c r="D15" s="171"/>
      <c r="E15" s="171"/>
      <c r="F15" s="172"/>
      <c r="G15" s="47" t="s">
        <v>144</v>
      </c>
      <c r="H15" s="51">
        <v>1</v>
      </c>
      <c r="I15" s="49" t="s">
        <v>143</v>
      </c>
      <c r="J15" s="51">
        <v>0</v>
      </c>
      <c r="K15" s="47" t="s">
        <v>144</v>
      </c>
      <c r="L15" s="51">
        <v>1</v>
      </c>
      <c r="M15" s="49" t="s">
        <v>143</v>
      </c>
      <c r="N15" s="51">
        <v>0</v>
      </c>
      <c r="O15" s="180">
        <v>6</v>
      </c>
      <c r="P15" s="166">
        <f>D17+H17+L17</f>
        <v>5</v>
      </c>
      <c r="Q15" s="166">
        <f>F17+J17+N17</f>
        <v>0</v>
      </c>
      <c r="R15" s="166">
        <f>P15-Q15</f>
        <v>5</v>
      </c>
      <c r="S15" s="180">
        <v>1</v>
      </c>
    </row>
    <row r="16" spans="1:19">
      <c r="B16" s="166"/>
      <c r="C16" s="173"/>
      <c r="D16" s="173"/>
      <c r="E16" s="173"/>
      <c r="F16" s="174"/>
      <c r="G16" s="50" t="s">
        <v>145</v>
      </c>
      <c r="H16" s="52">
        <v>2</v>
      </c>
      <c r="I16" s="30" t="s">
        <v>143</v>
      </c>
      <c r="J16" s="52">
        <v>0</v>
      </c>
      <c r="K16" s="50" t="s">
        <v>145</v>
      </c>
      <c r="L16" s="52">
        <v>1</v>
      </c>
      <c r="M16" s="30" t="s">
        <v>143</v>
      </c>
      <c r="N16" s="52">
        <v>0</v>
      </c>
      <c r="O16" s="180"/>
      <c r="P16" s="166"/>
      <c r="Q16" s="166"/>
      <c r="R16" s="166"/>
      <c r="S16" s="180"/>
    </row>
    <row r="17" spans="2:19">
      <c r="B17" s="166"/>
      <c r="C17" s="175"/>
      <c r="D17" s="175"/>
      <c r="E17" s="175"/>
      <c r="F17" s="176"/>
      <c r="G17" s="53" t="s">
        <v>146</v>
      </c>
      <c r="H17" s="54">
        <f t="shared" ref="H17" si="18">H15+H16</f>
        <v>3</v>
      </c>
      <c r="I17" s="54" t="s">
        <v>143</v>
      </c>
      <c r="J17" s="55">
        <f t="shared" ref="J17" si="19">J15+J16</f>
        <v>0</v>
      </c>
      <c r="K17" s="53" t="s">
        <v>146</v>
      </c>
      <c r="L17" s="54">
        <f t="shared" ref="L17" si="20">L15+L16</f>
        <v>2</v>
      </c>
      <c r="M17" s="54" t="s">
        <v>143</v>
      </c>
      <c r="N17" s="55">
        <f t="shared" ref="N17" si="21">N15+N16</f>
        <v>0</v>
      </c>
      <c r="O17" s="180"/>
      <c r="P17" s="166"/>
      <c r="Q17" s="166"/>
      <c r="R17" s="166"/>
      <c r="S17" s="180"/>
    </row>
    <row r="18" spans="2:19">
      <c r="B18" s="166" t="str">
        <f>全体のトーナメント表!B11</f>
        <v>鏡淵</v>
      </c>
      <c r="C18" s="48" t="s">
        <v>144</v>
      </c>
      <c r="D18" s="49">
        <f>J15</f>
        <v>0</v>
      </c>
      <c r="E18" s="49" t="s">
        <v>143</v>
      </c>
      <c r="F18" s="49">
        <f>H15</f>
        <v>1</v>
      </c>
      <c r="G18" s="177"/>
      <c r="H18" s="171"/>
      <c r="I18" s="171"/>
      <c r="J18" s="172"/>
      <c r="K18" s="47" t="s">
        <v>144</v>
      </c>
      <c r="L18" s="51">
        <v>1</v>
      </c>
      <c r="M18" s="49" t="s">
        <v>143</v>
      </c>
      <c r="N18" s="51">
        <v>0</v>
      </c>
      <c r="O18" s="180">
        <v>1</v>
      </c>
      <c r="P18" s="166">
        <f t="shared" ref="P18" si="22">D20+H20+L20</f>
        <v>1</v>
      </c>
      <c r="Q18" s="166">
        <f t="shared" ref="Q18" si="23">F20+J20+N20</f>
        <v>4</v>
      </c>
      <c r="R18" s="166">
        <f t="shared" ref="R18" si="24">P18-Q18</f>
        <v>-3</v>
      </c>
      <c r="S18" s="180">
        <v>3</v>
      </c>
    </row>
    <row r="19" spans="2:19">
      <c r="B19" s="166"/>
      <c r="C19" t="s">
        <v>145</v>
      </c>
      <c r="D19" s="30">
        <f>J16</f>
        <v>0</v>
      </c>
      <c r="E19" s="30" t="s">
        <v>143</v>
      </c>
      <c r="F19" s="30">
        <f>H16</f>
        <v>2</v>
      </c>
      <c r="G19" s="178"/>
      <c r="H19" s="173"/>
      <c r="I19" s="173"/>
      <c r="J19" s="174"/>
      <c r="K19" s="50" t="s">
        <v>145</v>
      </c>
      <c r="L19" s="52">
        <v>0</v>
      </c>
      <c r="M19" s="30" t="s">
        <v>143</v>
      </c>
      <c r="N19" s="52">
        <v>1</v>
      </c>
      <c r="O19" s="180"/>
      <c r="P19" s="166"/>
      <c r="Q19" s="166"/>
      <c r="R19" s="166"/>
      <c r="S19" s="180"/>
    </row>
    <row r="20" spans="2:19">
      <c r="B20" s="166"/>
      <c r="C20" s="53" t="s">
        <v>146</v>
      </c>
      <c r="D20" s="54">
        <f t="shared" ref="D20" si="25">D18+D19</f>
        <v>0</v>
      </c>
      <c r="E20" s="54" t="s">
        <v>143</v>
      </c>
      <c r="F20" s="55">
        <f t="shared" ref="F20" si="26">F18+F19</f>
        <v>3</v>
      </c>
      <c r="G20" s="179"/>
      <c r="H20" s="175"/>
      <c r="I20" s="175"/>
      <c r="J20" s="176"/>
      <c r="K20" s="53" t="s">
        <v>146</v>
      </c>
      <c r="L20" s="54">
        <f t="shared" ref="L20" si="27">L18+L19</f>
        <v>1</v>
      </c>
      <c r="M20" s="54" t="s">
        <v>143</v>
      </c>
      <c r="N20" s="55">
        <f t="shared" ref="N20" si="28">N18+N19</f>
        <v>1</v>
      </c>
      <c r="O20" s="180"/>
      <c r="P20" s="166"/>
      <c r="Q20" s="166"/>
      <c r="R20" s="166"/>
      <c r="S20" s="180"/>
    </row>
    <row r="21" spans="2:19">
      <c r="B21" s="166" t="str">
        <f>全体のトーナメント表!B12</f>
        <v>東青山</v>
      </c>
      <c r="C21" s="48" t="s">
        <v>144</v>
      </c>
      <c r="D21" s="49">
        <f>N15</f>
        <v>0</v>
      </c>
      <c r="E21" s="49" t="s">
        <v>143</v>
      </c>
      <c r="F21" s="49">
        <f>L15</f>
        <v>1</v>
      </c>
      <c r="G21" s="47" t="s">
        <v>144</v>
      </c>
      <c r="H21" s="49">
        <f>N18</f>
        <v>0</v>
      </c>
      <c r="I21" s="49" t="s">
        <v>143</v>
      </c>
      <c r="J21" s="49">
        <f>L18</f>
        <v>1</v>
      </c>
      <c r="K21" s="177"/>
      <c r="L21" s="171"/>
      <c r="M21" s="171"/>
      <c r="N21" s="172"/>
      <c r="O21" s="180">
        <v>1</v>
      </c>
      <c r="P21" s="166">
        <f t="shared" ref="P21" si="29">D23+H23+L23</f>
        <v>1</v>
      </c>
      <c r="Q21" s="166">
        <f t="shared" ref="Q21" si="30">F23+J23+N23</f>
        <v>3</v>
      </c>
      <c r="R21" s="166">
        <f t="shared" ref="R21" si="31">P21-Q21</f>
        <v>-2</v>
      </c>
      <c r="S21" s="180">
        <v>2</v>
      </c>
    </row>
    <row r="22" spans="2:19">
      <c r="B22" s="166"/>
      <c r="C22" t="s">
        <v>145</v>
      </c>
      <c r="D22" s="30">
        <f>N16</f>
        <v>0</v>
      </c>
      <c r="E22" s="30" t="s">
        <v>143</v>
      </c>
      <c r="F22" s="30">
        <f>L16</f>
        <v>1</v>
      </c>
      <c r="G22" s="50" t="s">
        <v>145</v>
      </c>
      <c r="H22" s="30">
        <f>N19</f>
        <v>1</v>
      </c>
      <c r="I22" s="30" t="s">
        <v>143</v>
      </c>
      <c r="J22" s="30">
        <f>L19</f>
        <v>0</v>
      </c>
      <c r="K22" s="178"/>
      <c r="L22" s="173"/>
      <c r="M22" s="173"/>
      <c r="N22" s="174"/>
      <c r="O22" s="180"/>
      <c r="P22" s="166"/>
      <c r="Q22" s="166"/>
      <c r="R22" s="166"/>
      <c r="S22" s="180"/>
    </row>
    <row r="23" spans="2:19">
      <c r="B23" s="166"/>
      <c r="C23" s="53" t="s">
        <v>146</v>
      </c>
      <c r="D23" s="54">
        <f t="shared" ref="D23" si="32">D21+D22</f>
        <v>0</v>
      </c>
      <c r="E23" s="54" t="s">
        <v>143</v>
      </c>
      <c r="F23" s="55">
        <f t="shared" ref="F23" si="33">F21+F22</f>
        <v>2</v>
      </c>
      <c r="G23" s="53" t="s">
        <v>146</v>
      </c>
      <c r="H23" s="54">
        <f t="shared" ref="H23" si="34">H21+H22</f>
        <v>1</v>
      </c>
      <c r="I23" s="54" t="s">
        <v>143</v>
      </c>
      <c r="J23" s="55">
        <f t="shared" ref="J23" si="35">J21+J22</f>
        <v>1</v>
      </c>
      <c r="K23" s="179"/>
      <c r="L23" s="175"/>
      <c r="M23" s="175"/>
      <c r="N23" s="176"/>
      <c r="O23" s="180"/>
      <c r="P23" s="166"/>
      <c r="Q23" s="166"/>
      <c r="R23" s="166"/>
      <c r="S23" s="180"/>
    </row>
    <row r="25" spans="2:19">
      <c r="B25" s="46">
        <v>3</v>
      </c>
      <c r="C25" s="166" t="str">
        <f>B26</f>
        <v>桃山</v>
      </c>
      <c r="D25" s="166"/>
      <c r="E25" s="166"/>
      <c r="F25" s="166"/>
      <c r="G25" s="166" t="str">
        <f>B29</f>
        <v>浜浦</v>
      </c>
      <c r="H25" s="166"/>
      <c r="I25" s="166"/>
      <c r="J25" s="166"/>
      <c r="K25" s="166" t="str">
        <f>B32</f>
        <v>五十嵐</v>
      </c>
      <c r="L25" s="166"/>
      <c r="M25" s="166"/>
      <c r="N25" s="166"/>
      <c r="O25" s="46" t="s">
        <v>147</v>
      </c>
      <c r="P25" s="46" t="s">
        <v>148</v>
      </c>
      <c r="Q25" s="46" t="s">
        <v>149</v>
      </c>
      <c r="R25" s="46" t="s">
        <v>150</v>
      </c>
      <c r="S25" s="46" t="s">
        <v>151</v>
      </c>
    </row>
    <row r="26" spans="2:19">
      <c r="B26" s="166" t="str">
        <f>全体のトーナメント表!B16</f>
        <v>桃山</v>
      </c>
      <c r="C26" s="171"/>
      <c r="D26" s="171"/>
      <c r="E26" s="171"/>
      <c r="F26" s="172"/>
      <c r="G26" s="47" t="s">
        <v>144</v>
      </c>
      <c r="H26" s="51">
        <v>3</v>
      </c>
      <c r="I26" s="49" t="s">
        <v>143</v>
      </c>
      <c r="J26" s="51">
        <v>1</v>
      </c>
      <c r="K26" s="47" t="s">
        <v>144</v>
      </c>
      <c r="L26" s="51">
        <v>3</v>
      </c>
      <c r="M26" s="49" t="s">
        <v>143</v>
      </c>
      <c r="N26" s="51">
        <v>0</v>
      </c>
      <c r="O26" s="180">
        <v>6</v>
      </c>
      <c r="P26" s="166">
        <f>D28+H28+L28</f>
        <v>8</v>
      </c>
      <c r="Q26" s="166">
        <f>F28+J28+N28</f>
        <v>2</v>
      </c>
      <c r="R26" s="166">
        <f>P26-Q26</f>
        <v>6</v>
      </c>
      <c r="S26" s="180">
        <v>1</v>
      </c>
    </row>
    <row r="27" spans="2:19">
      <c r="B27" s="166"/>
      <c r="C27" s="173"/>
      <c r="D27" s="173"/>
      <c r="E27" s="173"/>
      <c r="F27" s="174"/>
      <c r="G27" s="50" t="s">
        <v>145</v>
      </c>
      <c r="H27" s="52">
        <v>1</v>
      </c>
      <c r="I27" s="30" t="s">
        <v>143</v>
      </c>
      <c r="J27" s="52">
        <v>1</v>
      </c>
      <c r="K27" s="50" t="s">
        <v>145</v>
      </c>
      <c r="L27" s="52">
        <v>1</v>
      </c>
      <c r="M27" s="30" t="s">
        <v>143</v>
      </c>
      <c r="N27" s="52">
        <v>0</v>
      </c>
      <c r="O27" s="180"/>
      <c r="P27" s="166"/>
      <c r="Q27" s="166"/>
      <c r="R27" s="166"/>
      <c r="S27" s="180"/>
    </row>
    <row r="28" spans="2:19">
      <c r="B28" s="166"/>
      <c r="C28" s="175"/>
      <c r="D28" s="175"/>
      <c r="E28" s="175"/>
      <c r="F28" s="176"/>
      <c r="G28" s="53" t="s">
        <v>146</v>
      </c>
      <c r="H28" s="54">
        <f t="shared" ref="H28" si="36">H26+H27</f>
        <v>4</v>
      </c>
      <c r="I28" s="54" t="s">
        <v>143</v>
      </c>
      <c r="J28" s="55">
        <f t="shared" ref="J28" si="37">J26+J27</f>
        <v>2</v>
      </c>
      <c r="K28" s="53" t="s">
        <v>146</v>
      </c>
      <c r="L28" s="54">
        <f t="shared" ref="L28" si="38">L26+L27</f>
        <v>4</v>
      </c>
      <c r="M28" s="54" t="s">
        <v>143</v>
      </c>
      <c r="N28" s="55">
        <f t="shared" ref="N28" si="39">N26+N27</f>
        <v>0</v>
      </c>
      <c r="O28" s="180"/>
      <c r="P28" s="166"/>
      <c r="Q28" s="166"/>
      <c r="R28" s="166"/>
      <c r="S28" s="180"/>
    </row>
    <row r="29" spans="2:19">
      <c r="B29" s="166" t="str">
        <f>全体のトーナメント表!B17</f>
        <v>浜浦</v>
      </c>
      <c r="C29" s="48" t="s">
        <v>144</v>
      </c>
      <c r="D29" s="49">
        <f>J26</f>
        <v>1</v>
      </c>
      <c r="E29" s="49" t="s">
        <v>143</v>
      </c>
      <c r="F29" s="49">
        <f>H26</f>
        <v>3</v>
      </c>
      <c r="G29" s="177"/>
      <c r="H29" s="171"/>
      <c r="I29" s="171"/>
      <c r="J29" s="172"/>
      <c r="K29" s="47" t="s">
        <v>144</v>
      </c>
      <c r="L29" s="51">
        <v>2</v>
      </c>
      <c r="M29" s="49" t="s">
        <v>143</v>
      </c>
      <c r="N29" s="51">
        <v>0</v>
      </c>
      <c r="O29" s="180">
        <v>3</v>
      </c>
      <c r="P29" s="166">
        <f t="shared" ref="P29" si="40">D31+H31+L31</f>
        <v>5</v>
      </c>
      <c r="Q29" s="166">
        <f t="shared" ref="Q29" si="41">F31+J31+N31</f>
        <v>6</v>
      </c>
      <c r="R29" s="166">
        <f t="shared" ref="R29" si="42">P29-Q29</f>
        <v>-1</v>
      </c>
      <c r="S29" s="180">
        <v>2</v>
      </c>
    </row>
    <row r="30" spans="2:19">
      <c r="B30" s="166"/>
      <c r="C30" t="s">
        <v>145</v>
      </c>
      <c r="D30" s="30">
        <f>J27</f>
        <v>1</v>
      </c>
      <c r="E30" s="30" t="s">
        <v>143</v>
      </c>
      <c r="F30" s="30">
        <f>H27</f>
        <v>1</v>
      </c>
      <c r="G30" s="178"/>
      <c r="H30" s="173"/>
      <c r="I30" s="173"/>
      <c r="J30" s="174"/>
      <c r="K30" s="50" t="s">
        <v>145</v>
      </c>
      <c r="L30" s="52">
        <v>1</v>
      </c>
      <c r="M30" s="30" t="s">
        <v>143</v>
      </c>
      <c r="N30" s="52">
        <v>2</v>
      </c>
      <c r="O30" s="180"/>
      <c r="P30" s="166"/>
      <c r="Q30" s="166"/>
      <c r="R30" s="166"/>
      <c r="S30" s="180"/>
    </row>
    <row r="31" spans="2:19">
      <c r="B31" s="166"/>
      <c r="C31" s="53" t="s">
        <v>146</v>
      </c>
      <c r="D31" s="54">
        <f t="shared" ref="D31" si="43">D29+D30</f>
        <v>2</v>
      </c>
      <c r="E31" s="54" t="s">
        <v>143</v>
      </c>
      <c r="F31" s="55">
        <f t="shared" ref="F31" si="44">F29+F30</f>
        <v>4</v>
      </c>
      <c r="G31" s="179"/>
      <c r="H31" s="175"/>
      <c r="I31" s="175"/>
      <c r="J31" s="176"/>
      <c r="K31" s="53" t="s">
        <v>146</v>
      </c>
      <c r="L31" s="54">
        <f t="shared" ref="L31" si="45">L29+L30</f>
        <v>3</v>
      </c>
      <c r="M31" s="54" t="s">
        <v>143</v>
      </c>
      <c r="N31" s="55">
        <f t="shared" ref="N31" si="46">N29+N30</f>
        <v>2</v>
      </c>
      <c r="O31" s="180"/>
      <c r="P31" s="166"/>
      <c r="Q31" s="166"/>
      <c r="R31" s="166"/>
      <c r="S31" s="180"/>
    </row>
    <row r="32" spans="2:19">
      <c r="B32" s="166" t="str">
        <f>全体のトーナメント表!B18</f>
        <v>五十嵐</v>
      </c>
      <c r="C32" s="48" t="s">
        <v>144</v>
      </c>
      <c r="D32" s="49">
        <f>N26</f>
        <v>0</v>
      </c>
      <c r="E32" s="49" t="s">
        <v>143</v>
      </c>
      <c r="F32" s="49">
        <f>L26</f>
        <v>3</v>
      </c>
      <c r="G32" s="47" t="s">
        <v>144</v>
      </c>
      <c r="H32" s="49">
        <f>N29</f>
        <v>0</v>
      </c>
      <c r="I32" s="49" t="s">
        <v>143</v>
      </c>
      <c r="J32" s="49">
        <f>L29</f>
        <v>2</v>
      </c>
      <c r="K32" s="177"/>
      <c r="L32" s="171"/>
      <c r="M32" s="171"/>
      <c r="N32" s="172"/>
      <c r="O32" s="180">
        <v>0</v>
      </c>
      <c r="P32" s="166">
        <f t="shared" ref="P32" si="47">D34+H34+L34</f>
        <v>2</v>
      </c>
      <c r="Q32" s="166">
        <f t="shared" ref="Q32" si="48">F34+J34+N34</f>
        <v>7</v>
      </c>
      <c r="R32" s="166">
        <f t="shared" ref="R32" si="49">P32-Q32</f>
        <v>-5</v>
      </c>
      <c r="S32" s="180">
        <v>3</v>
      </c>
    </row>
    <row r="33" spans="2:19">
      <c r="B33" s="166"/>
      <c r="C33" t="s">
        <v>145</v>
      </c>
      <c r="D33" s="30">
        <f>N27</f>
        <v>0</v>
      </c>
      <c r="E33" s="30" t="s">
        <v>143</v>
      </c>
      <c r="F33" s="30">
        <f>L27</f>
        <v>1</v>
      </c>
      <c r="G33" s="50" t="s">
        <v>145</v>
      </c>
      <c r="H33" s="30">
        <f>N30</f>
        <v>2</v>
      </c>
      <c r="I33" s="30" t="s">
        <v>143</v>
      </c>
      <c r="J33" s="30">
        <f>L30</f>
        <v>1</v>
      </c>
      <c r="K33" s="178"/>
      <c r="L33" s="173"/>
      <c r="M33" s="173"/>
      <c r="N33" s="174"/>
      <c r="O33" s="180"/>
      <c r="P33" s="166"/>
      <c r="Q33" s="166"/>
      <c r="R33" s="166"/>
      <c r="S33" s="180"/>
    </row>
    <row r="34" spans="2:19">
      <c r="B34" s="166"/>
      <c r="C34" s="53" t="s">
        <v>146</v>
      </c>
      <c r="D34" s="54">
        <f t="shared" ref="D34" si="50">D32+D33</f>
        <v>0</v>
      </c>
      <c r="E34" s="54" t="s">
        <v>143</v>
      </c>
      <c r="F34" s="55">
        <f t="shared" ref="F34" si="51">F32+F33</f>
        <v>4</v>
      </c>
      <c r="G34" s="53" t="s">
        <v>146</v>
      </c>
      <c r="H34" s="54">
        <f t="shared" ref="H34" si="52">H32+H33</f>
        <v>2</v>
      </c>
      <c r="I34" s="54" t="s">
        <v>143</v>
      </c>
      <c r="J34" s="55">
        <f t="shared" ref="J34" si="53">J32+J33</f>
        <v>3</v>
      </c>
      <c r="K34" s="179"/>
      <c r="L34" s="175"/>
      <c r="M34" s="175"/>
      <c r="N34" s="176"/>
      <c r="O34" s="180"/>
      <c r="P34" s="166"/>
      <c r="Q34" s="166"/>
      <c r="R34" s="166"/>
      <c r="S34" s="180"/>
    </row>
    <row r="36" spans="2:19">
      <c r="B36" s="46">
        <v>4</v>
      </c>
      <c r="C36" s="166" t="str">
        <f>B37</f>
        <v>鳥屋野</v>
      </c>
      <c r="D36" s="166"/>
      <c r="E36" s="166"/>
      <c r="F36" s="166"/>
      <c r="G36" s="166" t="str">
        <f>B40</f>
        <v>荻川</v>
      </c>
      <c r="H36" s="166"/>
      <c r="I36" s="166"/>
      <c r="J36" s="166"/>
      <c r="K36" s="166" t="str">
        <f>B43</f>
        <v>アクシー</v>
      </c>
      <c r="L36" s="166"/>
      <c r="M36" s="166"/>
      <c r="N36" s="166"/>
      <c r="O36" s="46" t="s">
        <v>147</v>
      </c>
      <c r="P36" s="46" t="s">
        <v>148</v>
      </c>
      <c r="Q36" s="46" t="s">
        <v>149</v>
      </c>
      <c r="R36" s="46" t="s">
        <v>150</v>
      </c>
      <c r="S36" s="46" t="s">
        <v>151</v>
      </c>
    </row>
    <row r="37" spans="2:19">
      <c r="B37" s="166" t="str">
        <f>全体のトーナメント表!B21</f>
        <v>鳥屋野</v>
      </c>
      <c r="C37" s="171"/>
      <c r="D37" s="171"/>
      <c r="E37" s="171"/>
      <c r="F37" s="172"/>
      <c r="G37" s="47" t="s">
        <v>144</v>
      </c>
      <c r="H37" s="51">
        <v>0</v>
      </c>
      <c r="I37" s="49" t="s">
        <v>143</v>
      </c>
      <c r="J37" s="51">
        <v>0</v>
      </c>
      <c r="K37" s="47" t="s">
        <v>144</v>
      </c>
      <c r="L37" s="51">
        <v>1</v>
      </c>
      <c r="M37" s="49" t="s">
        <v>143</v>
      </c>
      <c r="N37" s="51">
        <v>0</v>
      </c>
      <c r="O37" s="180">
        <v>6</v>
      </c>
      <c r="P37" s="166">
        <f>D39+H39+L39</f>
        <v>3</v>
      </c>
      <c r="Q37" s="166">
        <f>F39+J39+N39</f>
        <v>1</v>
      </c>
      <c r="R37" s="166">
        <f>P37-Q37</f>
        <v>2</v>
      </c>
      <c r="S37" s="180">
        <v>1</v>
      </c>
    </row>
    <row r="38" spans="2:19">
      <c r="B38" s="166"/>
      <c r="C38" s="173"/>
      <c r="D38" s="173"/>
      <c r="E38" s="173"/>
      <c r="F38" s="174"/>
      <c r="G38" s="50" t="s">
        <v>145</v>
      </c>
      <c r="H38" s="52">
        <v>1</v>
      </c>
      <c r="I38" s="30" t="s">
        <v>143</v>
      </c>
      <c r="J38" s="52">
        <v>0</v>
      </c>
      <c r="K38" s="50" t="s">
        <v>145</v>
      </c>
      <c r="L38" s="52">
        <v>1</v>
      </c>
      <c r="M38" s="30" t="s">
        <v>143</v>
      </c>
      <c r="N38" s="52">
        <v>1</v>
      </c>
      <c r="O38" s="180"/>
      <c r="P38" s="166"/>
      <c r="Q38" s="166"/>
      <c r="R38" s="166"/>
      <c r="S38" s="180"/>
    </row>
    <row r="39" spans="2:19">
      <c r="B39" s="166"/>
      <c r="C39" s="175"/>
      <c r="D39" s="175"/>
      <c r="E39" s="175"/>
      <c r="F39" s="176"/>
      <c r="G39" s="53" t="s">
        <v>146</v>
      </c>
      <c r="H39" s="54">
        <f t="shared" ref="H39" si="54">H37+H38</f>
        <v>1</v>
      </c>
      <c r="I39" s="54" t="s">
        <v>143</v>
      </c>
      <c r="J39" s="55">
        <f t="shared" ref="J39" si="55">J37+J38</f>
        <v>0</v>
      </c>
      <c r="K39" s="53" t="s">
        <v>146</v>
      </c>
      <c r="L39" s="54">
        <f t="shared" ref="L39" si="56">L37+L38</f>
        <v>2</v>
      </c>
      <c r="M39" s="54" t="s">
        <v>143</v>
      </c>
      <c r="N39" s="55">
        <f t="shared" ref="N39" si="57">N37+N38</f>
        <v>1</v>
      </c>
      <c r="O39" s="180"/>
      <c r="P39" s="166"/>
      <c r="Q39" s="166"/>
      <c r="R39" s="166"/>
      <c r="S39" s="180"/>
    </row>
    <row r="40" spans="2:19">
      <c r="B40" s="166" t="str">
        <f>全体のトーナメント表!B22</f>
        <v>荻川</v>
      </c>
      <c r="C40" s="48" t="s">
        <v>144</v>
      </c>
      <c r="D40" s="49">
        <f>J37</f>
        <v>0</v>
      </c>
      <c r="E40" s="49" t="s">
        <v>143</v>
      </c>
      <c r="F40" s="49">
        <f>H37</f>
        <v>0</v>
      </c>
      <c r="G40" s="177"/>
      <c r="H40" s="171"/>
      <c r="I40" s="171"/>
      <c r="J40" s="172"/>
      <c r="K40" s="47" t="s">
        <v>144</v>
      </c>
      <c r="L40" s="51">
        <v>0</v>
      </c>
      <c r="M40" s="49" t="s">
        <v>143</v>
      </c>
      <c r="N40" s="51">
        <v>0</v>
      </c>
      <c r="O40" s="180">
        <v>1</v>
      </c>
      <c r="P40" s="166">
        <f t="shared" ref="P40" si="58">D42+H42+L42</f>
        <v>1</v>
      </c>
      <c r="Q40" s="166">
        <f t="shared" ref="Q40" si="59">F42+J42+N42</f>
        <v>2</v>
      </c>
      <c r="R40" s="166">
        <f t="shared" ref="R40" si="60">P40-Q40</f>
        <v>-1</v>
      </c>
      <c r="S40" s="180">
        <v>3</v>
      </c>
    </row>
    <row r="41" spans="2:19">
      <c r="B41" s="166"/>
      <c r="C41" t="s">
        <v>145</v>
      </c>
      <c r="D41" s="30">
        <f>J38</f>
        <v>0</v>
      </c>
      <c r="E41" s="30" t="s">
        <v>143</v>
      </c>
      <c r="F41" s="30">
        <f>H38</f>
        <v>1</v>
      </c>
      <c r="G41" s="178"/>
      <c r="H41" s="173"/>
      <c r="I41" s="173"/>
      <c r="J41" s="174"/>
      <c r="K41" s="50" t="s">
        <v>145</v>
      </c>
      <c r="L41" s="52">
        <v>1</v>
      </c>
      <c r="M41" s="30" t="s">
        <v>143</v>
      </c>
      <c r="N41" s="52">
        <v>1</v>
      </c>
      <c r="O41" s="180"/>
      <c r="P41" s="166"/>
      <c r="Q41" s="166"/>
      <c r="R41" s="166"/>
      <c r="S41" s="180"/>
    </row>
    <row r="42" spans="2:19">
      <c r="B42" s="166"/>
      <c r="C42" s="53" t="s">
        <v>146</v>
      </c>
      <c r="D42" s="54">
        <f t="shared" ref="D42" si="61">D40+D41</f>
        <v>0</v>
      </c>
      <c r="E42" s="54" t="s">
        <v>143</v>
      </c>
      <c r="F42" s="55">
        <f t="shared" ref="F42" si="62">F40+F41</f>
        <v>1</v>
      </c>
      <c r="G42" s="179"/>
      <c r="H42" s="175"/>
      <c r="I42" s="175"/>
      <c r="J42" s="176"/>
      <c r="K42" s="53" t="s">
        <v>146</v>
      </c>
      <c r="L42" s="54">
        <f t="shared" ref="L42" si="63">L40+L41</f>
        <v>1</v>
      </c>
      <c r="M42" s="54" t="s">
        <v>143</v>
      </c>
      <c r="N42" s="55">
        <f t="shared" ref="N42" si="64">N40+N41</f>
        <v>1</v>
      </c>
      <c r="O42" s="180"/>
      <c r="P42" s="166"/>
      <c r="Q42" s="166"/>
      <c r="R42" s="166"/>
      <c r="S42" s="180"/>
    </row>
    <row r="43" spans="2:19">
      <c r="B43" s="166" t="str">
        <f>全体のトーナメント表!B23</f>
        <v>アクシー</v>
      </c>
      <c r="C43" s="48" t="s">
        <v>144</v>
      </c>
      <c r="D43" s="49">
        <f>N37</f>
        <v>0</v>
      </c>
      <c r="E43" s="49" t="s">
        <v>143</v>
      </c>
      <c r="F43" s="49">
        <f>L37</f>
        <v>1</v>
      </c>
      <c r="G43" s="47" t="s">
        <v>144</v>
      </c>
      <c r="H43" s="49">
        <f>N40</f>
        <v>0</v>
      </c>
      <c r="I43" s="49" t="s">
        <v>143</v>
      </c>
      <c r="J43" s="49">
        <f>L40</f>
        <v>0</v>
      </c>
      <c r="K43" s="177"/>
      <c r="L43" s="171"/>
      <c r="M43" s="171"/>
      <c r="N43" s="172"/>
      <c r="O43" s="180">
        <v>1</v>
      </c>
      <c r="P43" s="166">
        <f t="shared" ref="P43" si="65">D45+H45+L45</f>
        <v>2</v>
      </c>
      <c r="Q43" s="166">
        <f t="shared" ref="Q43" si="66">F45+J45+N45</f>
        <v>3</v>
      </c>
      <c r="R43" s="166">
        <f t="shared" ref="R43" si="67">P43-Q43</f>
        <v>-1</v>
      </c>
      <c r="S43" s="180">
        <v>2</v>
      </c>
    </row>
    <row r="44" spans="2:19">
      <c r="B44" s="166"/>
      <c r="C44" t="s">
        <v>145</v>
      </c>
      <c r="D44" s="30">
        <f>N38</f>
        <v>1</v>
      </c>
      <c r="E44" s="30" t="s">
        <v>143</v>
      </c>
      <c r="F44" s="30">
        <f>L38</f>
        <v>1</v>
      </c>
      <c r="G44" s="50" t="s">
        <v>145</v>
      </c>
      <c r="H44" s="30">
        <f>N41</f>
        <v>1</v>
      </c>
      <c r="I44" s="30" t="s">
        <v>143</v>
      </c>
      <c r="J44" s="30">
        <f>L41</f>
        <v>1</v>
      </c>
      <c r="K44" s="178"/>
      <c r="L44" s="173"/>
      <c r="M44" s="173"/>
      <c r="N44" s="174"/>
      <c r="O44" s="180"/>
      <c r="P44" s="166"/>
      <c r="Q44" s="166"/>
      <c r="R44" s="166"/>
      <c r="S44" s="180"/>
    </row>
    <row r="45" spans="2:19">
      <c r="B45" s="166"/>
      <c r="C45" s="53" t="s">
        <v>146</v>
      </c>
      <c r="D45" s="54">
        <f t="shared" ref="D45" si="68">D43+D44</f>
        <v>1</v>
      </c>
      <c r="E45" s="54" t="s">
        <v>143</v>
      </c>
      <c r="F45" s="55">
        <f t="shared" ref="F45" si="69">F43+F44</f>
        <v>2</v>
      </c>
      <c r="G45" s="53" t="s">
        <v>146</v>
      </c>
      <c r="H45" s="54">
        <f t="shared" ref="H45" si="70">H43+H44</f>
        <v>1</v>
      </c>
      <c r="I45" s="54" t="s">
        <v>143</v>
      </c>
      <c r="J45" s="55">
        <f t="shared" ref="J45" si="71">J43+J44</f>
        <v>1</v>
      </c>
      <c r="K45" s="179"/>
      <c r="L45" s="175"/>
      <c r="M45" s="175"/>
      <c r="N45" s="176"/>
      <c r="O45" s="180"/>
      <c r="P45" s="166"/>
      <c r="Q45" s="166"/>
      <c r="R45" s="166"/>
      <c r="S45" s="180"/>
    </row>
    <row r="47" spans="2:19">
      <c r="B47" s="46">
        <v>5</v>
      </c>
      <c r="C47" s="166" t="str">
        <f>B48</f>
        <v>ｂ12</v>
      </c>
      <c r="D47" s="166"/>
      <c r="E47" s="166"/>
      <c r="F47" s="166"/>
      <c r="G47" s="166" t="str">
        <f>B51</f>
        <v>ロッソ</v>
      </c>
      <c r="H47" s="166"/>
      <c r="I47" s="166"/>
      <c r="J47" s="166"/>
      <c r="K47" s="166" t="str">
        <f>B54</f>
        <v>新通</v>
      </c>
      <c r="L47" s="166"/>
      <c r="M47" s="166"/>
      <c r="N47" s="166"/>
      <c r="O47" s="46" t="s">
        <v>147</v>
      </c>
      <c r="P47" s="46" t="s">
        <v>148</v>
      </c>
      <c r="Q47" s="46" t="s">
        <v>149</v>
      </c>
      <c r="R47" s="46" t="s">
        <v>150</v>
      </c>
      <c r="S47" s="46" t="s">
        <v>151</v>
      </c>
    </row>
    <row r="48" spans="2:19">
      <c r="B48" s="166" t="str">
        <f>全体のトーナメント表!B26</f>
        <v>ｂ12</v>
      </c>
      <c r="C48" s="171"/>
      <c r="D48" s="171"/>
      <c r="E48" s="171"/>
      <c r="F48" s="172"/>
      <c r="G48" s="47" t="s">
        <v>144</v>
      </c>
      <c r="H48" s="51">
        <v>3</v>
      </c>
      <c r="I48" s="49" t="s">
        <v>143</v>
      </c>
      <c r="J48" s="51">
        <v>0</v>
      </c>
      <c r="K48" s="47" t="s">
        <v>144</v>
      </c>
      <c r="L48" s="51">
        <v>3</v>
      </c>
      <c r="M48" s="49" t="s">
        <v>143</v>
      </c>
      <c r="N48" s="51">
        <v>0</v>
      </c>
      <c r="O48" s="180">
        <v>6</v>
      </c>
      <c r="P48" s="166">
        <f>D50+H50+L50</f>
        <v>10</v>
      </c>
      <c r="Q48" s="166">
        <f>F50+J50+N50</f>
        <v>0</v>
      </c>
      <c r="R48" s="166">
        <f>P48-Q48</f>
        <v>10</v>
      </c>
      <c r="S48" s="180">
        <v>1</v>
      </c>
    </row>
    <row r="49" spans="2:19">
      <c r="B49" s="166"/>
      <c r="C49" s="173"/>
      <c r="D49" s="173"/>
      <c r="E49" s="173"/>
      <c r="F49" s="174"/>
      <c r="G49" s="50" t="s">
        <v>145</v>
      </c>
      <c r="H49" s="52">
        <v>2</v>
      </c>
      <c r="I49" s="30" t="s">
        <v>143</v>
      </c>
      <c r="J49" s="52">
        <v>0</v>
      </c>
      <c r="K49" s="50" t="s">
        <v>145</v>
      </c>
      <c r="L49" s="52">
        <v>2</v>
      </c>
      <c r="M49" s="30" t="s">
        <v>143</v>
      </c>
      <c r="N49" s="52">
        <v>0</v>
      </c>
      <c r="O49" s="180"/>
      <c r="P49" s="166"/>
      <c r="Q49" s="166"/>
      <c r="R49" s="166"/>
      <c r="S49" s="180"/>
    </row>
    <row r="50" spans="2:19">
      <c r="B50" s="166"/>
      <c r="C50" s="175"/>
      <c r="D50" s="175"/>
      <c r="E50" s="175"/>
      <c r="F50" s="176"/>
      <c r="G50" s="53" t="s">
        <v>146</v>
      </c>
      <c r="H50" s="54">
        <f t="shared" ref="H50" si="72">H48+H49</f>
        <v>5</v>
      </c>
      <c r="I50" s="54" t="s">
        <v>143</v>
      </c>
      <c r="J50" s="55">
        <f t="shared" ref="J50" si="73">J48+J49</f>
        <v>0</v>
      </c>
      <c r="K50" s="53" t="s">
        <v>146</v>
      </c>
      <c r="L50" s="54">
        <f t="shared" ref="L50" si="74">L48+L49</f>
        <v>5</v>
      </c>
      <c r="M50" s="54" t="s">
        <v>143</v>
      </c>
      <c r="N50" s="55">
        <f t="shared" ref="N50" si="75">N48+N49</f>
        <v>0</v>
      </c>
      <c r="O50" s="180"/>
      <c r="P50" s="166"/>
      <c r="Q50" s="166"/>
      <c r="R50" s="166"/>
      <c r="S50" s="180"/>
    </row>
    <row r="51" spans="2:19">
      <c r="B51" s="166" t="str">
        <f>全体のトーナメント表!B27</f>
        <v>ロッソ</v>
      </c>
      <c r="C51" s="48" t="s">
        <v>144</v>
      </c>
      <c r="D51" s="49">
        <f>J48</f>
        <v>0</v>
      </c>
      <c r="E51" s="49" t="s">
        <v>143</v>
      </c>
      <c r="F51" s="49">
        <f>H48</f>
        <v>3</v>
      </c>
      <c r="G51" s="177"/>
      <c r="H51" s="171"/>
      <c r="I51" s="171"/>
      <c r="J51" s="172"/>
      <c r="K51" s="47" t="s">
        <v>144</v>
      </c>
      <c r="L51" s="51">
        <v>0</v>
      </c>
      <c r="M51" s="49" t="s">
        <v>143</v>
      </c>
      <c r="N51" s="51">
        <v>1</v>
      </c>
      <c r="O51" s="180">
        <v>0</v>
      </c>
      <c r="P51" s="166">
        <f t="shared" ref="P51" si="76">D53+H53+L53</f>
        <v>0</v>
      </c>
      <c r="Q51" s="166">
        <f t="shared" ref="Q51" si="77">F53+J53+N53</f>
        <v>6</v>
      </c>
      <c r="R51" s="166">
        <f t="shared" ref="R51" si="78">P51-Q51</f>
        <v>-6</v>
      </c>
      <c r="S51" s="180">
        <v>3</v>
      </c>
    </row>
    <row r="52" spans="2:19">
      <c r="B52" s="166"/>
      <c r="C52" t="s">
        <v>145</v>
      </c>
      <c r="D52" s="30">
        <f>J49</f>
        <v>0</v>
      </c>
      <c r="E52" s="30" t="s">
        <v>143</v>
      </c>
      <c r="F52" s="30">
        <f>H49</f>
        <v>2</v>
      </c>
      <c r="G52" s="178"/>
      <c r="H52" s="173"/>
      <c r="I52" s="173"/>
      <c r="J52" s="174"/>
      <c r="K52" s="50" t="s">
        <v>145</v>
      </c>
      <c r="L52" s="52">
        <v>0</v>
      </c>
      <c r="M52" s="30" t="s">
        <v>143</v>
      </c>
      <c r="N52" s="52">
        <v>0</v>
      </c>
      <c r="O52" s="180"/>
      <c r="P52" s="166"/>
      <c r="Q52" s="166"/>
      <c r="R52" s="166"/>
      <c r="S52" s="180"/>
    </row>
    <row r="53" spans="2:19">
      <c r="B53" s="166"/>
      <c r="C53" s="53" t="s">
        <v>146</v>
      </c>
      <c r="D53" s="54">
        <f t="shared" ref="D53" si="79">D51+D52</f>
        <v>0</v>
      </c>
      <c r="E53" s="54" t="s">
        <v>143</v>
      </c>
      <c r="F53" s="55">
        <f t="shared" ref="F53" si="80">F51+F52</f>
        <v>5</v>
      </c>
      <c r="G53" s="179"/>
      <c r="H53" s="175"/>
      <c r="I53" s="175"/>
      <c r="J53" s="176"/>
      <c r="K53" s="53" t="s">
        <v>146</v>
      </c>
      <c r="L53" s="54">
        <f t="shared" ref="L53" si="81">L51+L52</f>
        <v>0</v>
      </c>
      <c r="M53" s="54" t="s">
        <v>143</v>
      </c>
      <c r="N53" s="55">
        <f t="shared" ref="N53" si="82">N51+N52</f>
        <v>1</v>
      </c>
      <c r="O53" s="180"/>
      <c r="P53" s="166"/>
      <c r="Q53" s="166"/>
      <c r="R53" s="166"/>
      <c r="S53" s="180"/>
    </row>
    <row r="54" spans="2:19">
      <c r="B54" s="166" t="str">
        <f>全体のトーナメント表!B28</f>
        <v>新通</v>
      </c>
      <c r="C54" s="48" t="s">
        <v>144</v>
      </c>
      <c r="D54" s="49">
        <f>N48</f>
        <v>0</v>
      </c>
      <c r="E54" s="49" t="s">
        <v>143</v>
      </c>
      <c r="F54" s="49">
        <f>L48</f>
        <v>3</v>
      </c>
      <c r="G54" s="47" t="s">
        <v>144</v>
      </c>
      <c r="H54" s="49">
        <f>N51</f>
        <v>1</v>
      </c>
      <c r="I54" s="49" t="s">
        <v>143</v>
      </c>
      <c r="J54" s="49">
        <f>L51</f>
        <v>0</v>
      </c>
      <c r="K54" s="177"/>
      <c r="L54" s="171"/>
      <c r="M54" s="171"/>
      <c r="N54" s="172"/>
      <c r="O54" s="180">
        <v>3</v>
      </c>
      <c r="P54" s="166">
        <f t="shared" ref="P54" si="83">D56+H56+L56</f>
        <v>1</v>
      </c>
      <c r="Q54" s="166">
        <f t="shared" ref="Q54" si="84">F56+J56+N56</f>
        <v>5</v>
      </c>
      <c r="R54" s="166">
        <f t="shared" ref="R54" si="85">P54-Q54</f>
        <v>-4</v>
      </c>
      <c r="S54" s="180">
        <v>2</v>
      </c>
    </row>
    <row r="55" spans="2:19">
      <c r="B55" s="166"/>
      <c r="C55" t="s">
        <v>145</v>
      </c>
      <c r="D55" s="30">
        <f>N49</f>
        <v>0</v>
      </c>
      <c r="E55" s="30" t="s">
        <v>143</v>
      </c>
      <c r="F55" s="30">
        <f>L49</f>
        <v>2</v>
      </c>
      <c r="G55" s="50" t="s">
        <v>145</v>
      </c>
      <c r="H55" s="30">
        <f>N52</f>
        <v>0</v>
      </c>
      <c r="I55" s="30" t="s">
        <v>143</v>
      </c>
      <c r="J55" s="30">
        <f>L52</f>
        <v>0</v>
      </c>
      <c r="K55" s="178"/>
      <c r="L55" s="173"/>
      <c r="M55" s="173"/>
      <c r="N55" s="174"/>
      <c r="O55" s="180"/>
      <c r="P55" s="166"/>
      <c r="Q55" s="166"/>
      <c r="R55" s="166"/>
      <c r="S55" s="180"/>
    </row>
    <row r="56" spans="2:19">
      <c r="B56" s="166"/>
      <c r="C56" s="53" t="s">
        <v>146</v>
      </c>
      <c r="D56" s="54">
        <f t="shared" ref="D56" si="86">D54+D55</f>
        <v>0</v>
      </c>
      <c r="E56" s="54" t="s">
        <v>143</v>
      </c>
      <c r="F56" s="55">
        <f t="shared" ref="F56" si="87">F54+F55</f>
        <v>5</v>
      </c>
      <c r="G56" s="53" t="s">
        <v>146</v>
      </c>
      <c r="H56" s="54">
        <f t="shared" ref="H56" si="88">H54+H55</f>
        <v>1</v>
      </c>
      <c r="I56" s="54" t="s">
        <v>143</v>
      </c>
      <c r="J56" s="55">
        <f t="shared" ref="J56" si="89">J54+J55</f>
        <v>0</v>
      </c>
      <c r="K56" s="179"/>
      <c r="L56" s="175"/>
      <c r="M56" s="175"/>
      <c r="N56" s="176"/>
      <c r="O56" s="180"/>
      <c r="P56" s="166"/>
      <c r="Q56" s="166"/>
      <c r="R56" s="166"/>
      <c r="S56" s="180"/>
    </row>
    <row r="58" spans="2:19">
      <c r="B58" s="46">
        <v>6</v>
      </c>
      <c r="C58" s="166" t="str">
        <f>B59</f>
        <v>小須戸</v>
      </c>
      <c r="D58" s="166"/>
      <c r="E58" s="166"/>
      <c r="F58" s="166"/>
      <c r="G58" s="166" t="str">
        <f>B62</f>
        <v>BW</v>
      </c>
      <c r="H58" s="166"/>
      <c r="I58" s="166"/>
      <c r="J58" s="166"/>
      <c r="K58" s="166" t="str">
        <f>B65</f>
        <v>西内野</v>
      </c>
      <c r="L58" s="166"/>
      <c r="M58" s="166"/>
      <c r="N58" s="166"/>
      <c r="O58" s="46" t="s">
        <v>147</v>
      </c>
      <c r="P58" s="46" t="s">
        <v>148</v>
      </c>
      <c r="Q58" s="46" t="s">
        <v>149</v>
      </c>
      <c r="R58" s="46" t="s">
        <v>150</v>
      </c>
      <c r="S58" s="46" t="s">
        <v>151</v>
      </c>
    </row>
    <row r="59" spans="2:19">
      <c r="B59" s="166" t="str">
        <f>全体のトーナメント表!B31</f>
        <v>小須戸</v>
      </c>
      <c r="C59" s="171"/>
      <c r="D59" s="171"/>
      <c r="E59" s="171"/>
      <c r="F59" s="172"/>
      <c r="G59" s="47" t="s">
        <v>144</v>
      </c>
      <c r="H59" s="51">
        <v>3</v>
      </c>
      <c r="I59" s="49" t="s">
        <v>143</v>
      </c>
      <c r="J59" s="51">
        <v>2</v>
      </c>
      <c r="K59" s="47" t="s">
        <v>144</v>
      </c>
      <c r="L59" s="51">
        <v>0</v>
      </c>
      <c r="M59" s="49" t="s">
        <v>143</v>
      </c>
      <c r="N59" s="51">
        <v>2</v>
      </c>
      <c r="O59" s="180">
        <v>4</v>
      </c>
      <c r="P59" s="166">
        <f>D61+H61+L61</f>
        <v>6</v>
      </c>
      <c r="Q59" s="166">
        <f>F61+J61+N61</f>
        <v>4</v>
      </c>
      <c r="R59" s="166">
        <f>P59-Q59</f>
        <v>2</v>
      </c>
      <c r="S59" s="180">
        <v>2</v>
      </c>
    </row>
    <row r="60" spans="2:19">
      <c r="B60" s="166"/>
      <c r="C60" s="173"/>
      <c r="D60" s="173"/>
      <c r="E60" s="173"/>
      <c r="F60" s="174"/>
      <c r="G60" s="50" t="s">
        <v>145</v>
      </c>
      <c r="H60" s="52">
        <v>1</v>
      </c>
      <c r="I60" s="30" t="s">
        <v>143</v>
      </c>
      <c r="J60" s="52">
        <v>0</v>
      </c>
      <c r="K60" s="50" t="s">
        <v>145</v>
      </c>
      <c r="L60" s="52">
        <v>2</v>
      </c>
      <c r="M60" s="30" t="s">
        <v>143</v>
      </c>
      <c r="N60" s="52">
        <v>0</v>
      </c>
      <c r="O60" s="180"/>
      <c r="P60" s="166"/>
      <c r="Q60" s="166"/>
      <c r="R60" s="166"/>
      <c r="S60" s="180"/>
    </row>
    <row r="61" spans="2:19">
      <c r="B61" s="166"/>
      <c r="C61" s="175"/>
      <c r="D61" s="175"/>
      <c r="E61" s="175"/>
      <c r="F61" s="176"/>
      <c r="G61" s="53" t="s">
        <v>146</v>
      </c>
      <c r="H61" s="54">
        <f t="shared" ref="H61" si="90">H59+H60</f>
        <v>4</v>
      </c>
      <c r="I61" s="54" t="s">
        <v>143</v>
      </c>
      <c r="J61" s="55">
        <f t="shared" ref="J61" si="91">J59+J60</f>
        <v>2</v>
      </c>
      <c r="K61" s="53" t="s">
        <v>146</v>
      </c>
      <c r="L61" s="54">
        <f t="shared" ref="L61" si="92">L59+L60</f>
        <v>2</v>
      </c>
      <c r="M61" s="54" t="s">
        <v>143</v>
      </c>
      <c r="N61" s="55">
        <f t="shared" ref="N61" si="93">N59+N60</f>
        <v>2</v>
      </c>
      <c r="O61" s="180"/>
      <c r="P61" s="166"/>
      <c r="Q61" s="166"/>
      <c r="R61" s="166"/>
      <c r="S61" s="180"/>
    </row>
    <row r="62" spans="2:19">
      <c r="B62" s="166" t="str">
        <f>全体のトーナメント表!B32</f>
        <v>BW</v>
      </c>
      <c r="C62" s="48" t="s">
        <v>144</v>
      </c>
      <c r="D62" s="49">
        <f>J59</f>
        <v>2</v>
      </c>
      <c r="E62" s="49" t="s">
        <v>143</v>
      </c>
      <c r="F62" s="49">
        <f>H59</f>
        <v>3</v>
      </c>
      <c r="G62" s="177"/>
      <c r="H62" s="171"/>
      <c r="I62" s="171"/>
      <c r="J62" s="172"/>
      <c r="K62" s="47" t="s">
        <v>144</v>
      </c>
      <c r="L62" s="51">
        <v>0</v>
      </c>
      <c r="M62" s="49" t="s">
        <v>143</v>
      </c>
      <c r="N62" s="51">
        <v>5</v>
      </c>
      <c r="O62" s="180">
        <v>0</v>
      </c>
      <c r="P62" s="166">
        <f t="shared" ref="P62" si="94">D64+H64+L64</f>
        <v>2</v>
      </c>
      <c r="Q62" s="166">
        <f t="shared" ref="Q62" si="95">F64+J64+N64</f>
        <v>9</v>
      </c>
      <c r="R62" s="166">
        <f t="shared" ref="R62" si="96">P62-Q62</f>
        <v>-7</v>
      </c>
      <c r="S62" s="180">
        <v>3</v>
      </c>
    </row>
    <row r="63" spans="2:19">
      <c r="B63" s="166"/>
      <c r="C63" t="s">
        <v>145</v>
      </c>
      <c r="D63" s="30">
        <f>J60</f>
        <v>0</v>
      </c>
      <c r="E63" s="30" t="s">
        <v>143</v>
      </c>
      <c r="F63" s="30">
        <f>H60</f>
        <v>1</v>
      </c>
      <c r="G63" s="178"/>
      <c r="H63" s="173"/>
      <c r="I63" s="173"/>
      <c r="J63" s="174"/>
      <c r="K63" s="50" t="s">
        <v>145</v>
      </c>
      <c r="L63" s="52">
        <v>0</v>
      </c>
      <c r="M63" s="30" t="s">
        <v>143</v>
      </c>
      <c r="N63" s="52">
        <v>0</v>
      </c>
      <c r="O63" s="180"/>
      <c r="P63" s="166"/>
      <c r="Q63" s="166"/>
      <c r="R63" s="166"/>
      <c r="S63" s="180"/>
    </row>
    <row r="64" spans="2:19">
      <c r="B64" s="166"/>
      <c r="C64" s="53" t="s">
        <v>146</v>
      </c>
      <c r="D64" s="54">
        <f t="shared" ref="D64" si="97">D62+D63</f>
        <v>2</v>
      </c>
      <c r="E64" s="54" t="s">
        <v>143</v>
      </c>
      <c r="F64" s="55">
        <f t="shared" ref="F64" si="98">F62+F63</f>
        <v>4</v>
      </c>
      <c r="G64" s="179"/>
      <c r="H64" s="175"/>
      <c r="I64" s="175"/>
      <c r="J64" s="176"/>
      <c r="K64" s="53" t="s">
        <v>146</v>
      </c>
      <c r="L64" s="54">
        <f t="shared" ref="L64" si="99">L62+L63</f>
        <v>0</v>
      </c>
      <c r="M64" s="54" t="s">
        <v>143</v>
      </c>
      <c r="N64" s="55">
        <f t="shared" ref="N64" si="100">N62+N63</f>
        <v>5</v>
      </c>
      <c r="O64" s="180"/>
      <c r="P64" s="166"/>
      <c r="Q64" s="166"/>
      <c r="R64" s="166"/>
      <c r="S64" s="180"/>
    </row>
    <row r="65" spans="2:19">
      <c r="B65" s="166" t="str">
        <f>全体のトーナメント表!B33</f>
        <v>西内野</v>
      </c>
      <c r="C65" s="48" t="s">
        <v>144</v>
      </c>
      <c r="D65" s="49">
        <f>N59</f>
        <v>2</v>
      </c>
      <c r="E65" s="49" t="s">
        <v>143</v>
      </c>
      <c r="F65" s="49">
        <f>L59</f>
        <v>0</v>
      </c>
      <c r="G65" s="47" t="s">
        <v>144</v>
      </c>
      <c r="H65" s="49">
        <f>N62</f>
        <v>5</v>
      </c>
      <c r="I65" s="49" t="s">
        <v>143</v>
      </c>
      <c r="J65" s="49">
        <f>L62</f>
        <v>0</v>
      </c>
      <c r="K65" s="177"/>
      <c r="L65" s="171"/>
      <c r="M65" s="171"/>
      <c r="N65" s="172"/>
      <c r="O65" s="180">
        <v>4</v>
      </c>
      <c r="P65" s="166">
        <f t="shared" ref="P65" si="101">D67+H67+L67</f>
        <v>7</v>
      </c>
      <c r="Q65" s="166">
        <f t="shared" ref="Q65" si="102">F67+J67+N67</f>
        <v>2</v>
      </c>
      <c r="R65" s="166">
        <f t="shared" ref="R65" si="103">P65-Q65</f>
        <v>5</v>
      </c>
      <c r="S65" s="180">
        <v>1</v>
      </c>
    </row>
    <row r="66" spans="2:19">
      <c r="B66" s="166"/>
      <c r="C66" t="s">
        <v>145</v>
      </c>
      <c r="D66" s="30">
        <f>N60</f>
        <v>0</v>
      </c>
      <c r="E66" s="30" t="s">
        <v>143</v>
      </c>
      <c r="F66" s="30">
        <f>L60</f>
        <v>2</v>
      </c>
      <c r="G66" s="50" t="s">
        <v>145</v>
      </c>
      <c r="H66" s="30">
        <f>N63</f>
        <v>0</v>
      </c>
      <c r="I66" s="30" t="s">
        <v>143</v>
      </c>
      <c r="J66" s="30">
        <f>L63</f>
        <v>0</v>
      </c>
      <c r="K66" s="178"/>
      <c r="L66" s="173"/>
      <c r="M66" s="173"/>
      <c r="N66" s="174"/>
      <c r="O66" s="180"/>
      <c r="P66" s="166"/>
      <c r="Q66" s="166"/>
      <c r="R66" s="166"/>
      <c r="S66" s="180"/>
    </row>
    <row r="67" spans="2:19">
      <c r="B67" s="166"/>
      <c r="C67" s="53" t="s">
        <v>146</v>
      </c>
      <c r="D67" s="54">
        <f t="shared" ref="D67" si="104">D65+D66</f>
        <v>2</v>
      </c>
      <c r="E67" s="54" t="s">
        <v>143</v>
      </c>
      <c r="F67" s="55">
        <f t="shared" ref="F67" si="105">F65+F66</f>
        <v>2</v>
      </c>
      <c r="G67" s="53" t="s">
        <v>146</v>
      </c>
      <c r="H67" s="54">
        <f t="shared" ref="H67" si="106">H65+H66</f>
        <v>5</v>
      </c>
      <c r="I67" s="54" t="s">
        <v>143</v>
      </c>
      <c r="J67" s="55">
        <f t="shared" ref="J67" si="107">J65+J66</f>
        <v>0</v>
      </c>
      <c r="K67" s="179"/>
      <c r="L67" s="175"/>
      <c r="M67" s="175"/>
      <c r="N67" s="176"/>
      <c r="O67" s="180"/>
      <c r="P67" s="166"/>
      <c r="Q67" s="166"/>
      <c r="R67" s="166"/>
      <c r="S67" s="180"/>
    </row>
    <row r="69" spans="2:19">
      <c r="B69" s="46">
        <v>7</v>
      </c>
      <c r="C69" s="166" t="str">
        <f>B70</f>
        <v>セレッソ桜ヶ丘</v>
      </c>
      <c r="D69" s="166"/>
      <c r="E69" s="166"/>
      <c r="F69" s="166"/>
      <c r="G69" s="166" t="str">
        <f>B73</f>
        <v>豊照</v>
      </c>
      <c r="H69" s="166"/>
      <c r="I69" s="166"/>
      <c r="J69" s="166"/>
      <c r="K69" s="166" t="str">
        <f>B76</f>
        <v>レジェンダ</v>
      </c>
      <c r="L69" s="166"/>
      <c r="M69" s="166"/>
      <c r="N69" s="166"/>
      <c r="O69" s="46" t="s">
        <v>147</v>
      </c>
      <c r="P69" s="46" t="s">
        <v>148</v>
      </c>
      <c r="Q69" s="46" t="s">
        <v>149</v>
      </c>
      <c r="R69" s="46" t="s">
        <v>150</v>
      </c>
      <c r="S69" s="46" t="s">
        <v>151</v>
      </c>
    </row>
    <row r="70" spans="2:19">
      <c r="B70" s="166" t="str">
        <f>全体のトーナメント表!B37</f>
        <v>セレッソ桜ヶ丘</v>
      </c>
      <c r="C70" s="171"/>
      <c r="D70" s="171"/>
      <c r="E70" s="171"/>
      <c r="F70" s="172"/>
      <c r="G70" s="47" t="s">
        <v>144</v>
      </c>
      <c r="H70" s="51">
        <v>4</v>
      </c>
      <c r="I70" s="49" t="s">
        <v>143</v>
      </c>
      <c r="J70" s="51">
        <v>0</v>
      </c>
      <c r="K70" s="47" t="s">
        <v>144</v>
      </c>
      <c r="L70" s="51">
        <v>0</v>
      </c>
      <c r="M70" s="49" t="s">
        <v>143</v>
      </c>
      <c r="N70" s="51">
        <v>0</v>
      </c>
      <c r="O70" s="180">
        <v>3</v>
      </c>
      <c r="P70" s="166">
        <f>D72+H72+L72</f>
        <v>5</v>
      </c>
      <c r="Q70" s="166">
        <f>F72+J72+N72</f>
        <v>3</v>
      </c>
      <c r="R70" s="166">
        <f>P70-Q70</f>
        <v>2</v>
      </c>
      <c r="S70" s="180">
        <v>2</v>
      </c>
    </row>
    <row r="71" spans="2:19">
      <c r="B71" s="166"/>
      <c r="C71" s="173"/>
      <c r="D71" s="173"/>
      <c r="E71" s="173"/>
      <c r="F71" s="174"/>
      <c r="G71" s="50" t="s">
        <v>145</v>
      </c>
      <c r="H71" s="52">
        <v>1</v>
      </c>
      <c r="I71" s="30" t="s">
        <v>143</v>
      </c>
      <c r="J71" s="52">
        <v>0</v>
      </c>
      <c r="K71" s="50" t="s">
        <v>145</v>
      </c>
      <c r="L71" s="52">
        <v>0</v>
      </c>
      <c r="M71" s="30" t="s">
        <v>143</v>
      </c>
      <c r="N71" s="52">
        <v>3</v>
      </c>
      <c r="O71" s="180"/>
      <c r="P71" s="166"/>
      <c r="Q71" s="166"/>
      <c r="R71" s="166"/>
      <c r="S71" s="180"/>
    </row>
    <row r="72" spans="2:19">
      <c r="B72" s="166"/>
      <c r="C72" s="175"/>
      <c r="D72" s="175"/>
      <c r="E72" s="175"/>
      <c r="F72" s="176"/>
      <c r="G72" s="53" t="s">
        <v>146</v>
      </c>
      <c r="H72" s="54">
        <f t="shared" ref="H72" si="108">H70+H71</f>
        <v>5</v>
      </c>
      <c r="I72" s="54" t="s">
        <v>143</v>
      </c>
      <c r="J72" s="55">
        <f t="shared" ref="J72" si="109">J70+J71</f>
        <v>0</v>
      </c>
      <c r="K72" s="53" t="s">
        <v>146</v>
      </c>
      <c r="L72" s="54">
        <f t="shared" ref="L72" si="110">L70+L71</f>
        <v>0</v>
      </c>
      <c r="M72" s="54" t="s">
        <v>143</v>
      </c>
      <c r="N72" s="55">
        <f t="shared" ref="N72" si="111">N70+N71</f>
        <v>3</v>
      </c>
      <c r="O72" s="180"/>
      <c r="P72" s="166"/>
      <c r="Q72" s="166"/>
      <c r="R72" s="166"/>
      <c r="S72" s="180"/>
    </row>
    <row r="73" spans="2:19">
      <c r="B73" s="166" t="str">
        <f>全体のトーナメント表!B38</f>
        <v>豊照</v>
      </c>
      <c r="C73" s="48" t="s">
        <v>144</v>
      </c>
      <c r="D73" s="49">
        <f>J70</f>
        <v>0</v>
      </c>
      <c r="E73" s="49" t="s">
        <v>143</v>
      </c>
      <c r="F73" s="49">
        <f>H70</f>
        <v>4</v>
      </c>
      <c r="G73" s="177"/>
      <c r="H73" s="171"/>
      <c r="I73" s="171"/>
      <c r="J73" s="172"/>
      <c r="K73" s="47" t="s">
        <v>144</v>
      </c>
      <c r="L73" s="51">
        <v>0</v>
      </c>
      <c r="M73" s="49" t="s">
        <v>143</v>
      </c>
      <c r="N73" s="51">
        <v>5</v>
      </c>
      <c r="O73" s="180">
        <v>0</v>
      </c>
      <c r="P73" s="166">
        <f t="shared" ref="P73" si="112">D75+H75+L75</f>
        <v>0</v>
      </c>
      <c r="Q73" s="166">
        <f t="shared" ref="Q73" si="113">F75+J75+N75</f>
        <v>10</v>
      </c>
      <c r="R73" s="166">
        <f t="shared" ref="R73" si="114">P73-Q73</f>
        <v>-10</v>
      </c>
      <c r="S73" s="180">
        <v>3</v>
      </c>
    </row>
    <row r="74" spans="2:19">
      <c r="B74" s="166"/>
      <c r="C74" t="s">
        <v>145</v>
      </c>
      <c r="D74" s="30">
        <f>J71</f>
        <v>0</v>
      </c>
      <c r="E74" s="30" t="s">
        <v>143</v>
      </c>
      <c r="F74" s="30">
        <f>H71</f>
        <v>1</v>
      </c>
      <c r="G74" s="178"/>
      <c r="H74" s="173"/>
      <c r="I74" s="173"/>
      <c r="J74" s="174"/>
      <c r="K74" s="50" t="s">
        <v>145</v>
      </c>
      <c r="L74" s="52">
        <v>0</v>
      </c>
      <c r="M74" s="30" t="s">
        <v>143</v>
      </c>
      <c r="N74" s="52">
        <v>0</v>
      </c>
      <c r="O74" s="180"/>
      <c r="P74" s="166"/>
      <c r="Q74" s="166"/>
      <c r="R74" s="166"/>
      <c r="S74" s="180"/>
    </row>
    <row r="75" spans="2:19">
      <c r="B75" s="166"/>
      <c r="C75" s="53" t="s">
        <v>146</v>
      </c>
      <c r="D75" s="54">
        <f t="shared" ref="D75" si="115">D73+D74</f>
        <v>0</v>
      </c>
      <c r="E75" s="54" t="s">
        <v>143</v>
      </c>
      <c r="F75" s="55">
        <f t="shared" ref="F75" si="116">F73+F74</f>
        <v>5</v>
      </c>
      <c r="G75" s="179"/>
      <c r="H75" s="175"/>
      <c r="I75" s="175"/>
      <c r="J75" s="176"/>
      <c r="K75" s="53" t="s">
        <v>146</v>
      </c>
      <c r="L75" s="54">
        <f t="shared" ref="L75" si="117">L73+L74</f>
        <v>0</v>
      </c>
      <c r="M75" s="54" t="s">
        <v>143</v>
      </c>
      <c r="N75" s="55">
        <f t="shared" ref="N75" si="118">N73+N74</f>
        <v>5</v>
      </c>
      <c r="O75" s="180"/>
      <c r="P75" s="166"/>
      <c r="Q75" s="166"/>
      <c r="R75" s="166"/>
      <c r="S75" s="180"/>
    </row>
    <row r="76" spans="2:19">
      <c r="B76" s="166" t="str">
        <f>全体のトーナメント表!B39</f>
        <v>レジェンダ</v>
      </c>
      <c r="C76" s="48" t="s">
        <v>144</v>
      </c>
      <c r="D76" s="49">
        <f>N70</f>
        <v>0</v>
      </c>
      <c r="E76" s="49" t="s">
        <v>143</v>
      </c>
      <c r="F76" s="49">
        <f>L70</f>
        <v>0</v>
      </c>
      <c r="G76" s="47" t="s">
        <v>144</v>
      </c>
      <c r="H76" s="49">
        <f>N73</f>
        <v>5</v>
      </c>
      <c r="I76" s="49" t="s">
        <v>143</v>
      </c>
      <c r="J76" s="49">
        <f>L73</f>
        <v>0</v>
      </c>
      <c r="K76" s="177"/>
      <c r="L76" s="171"/>
      <c r="M76" s="171"/>
      <c r="N76" s="172"/>
      <c r="O76" s="180">
        <v>6</v>
      </c>
      <c r="P76" s="166">
        <f t="shared" ref="P76" si="119">D78+H78+L78</f>
        <v>8</v>
      </c>
      <c r="Q76" s="166">
        <f t="shared" ref="Q76" si="120">F78+J78+N78</f>
        <v>0</v>
      </c>
      <c r="R76" s="166">
        <f t="shared" ref="R76" si="121">P76-Q76</f>
        <v>8</v>
      </c>
      <c r="S76" s="180">
        <v>1</v>
      </c>
    </row>
    <row r="77" spans="2:19">
      <c r="B77" s="166"/>
      <c r="C77" t="s">
        <v>145</v>
      </c>
      <c r="D77" s="30">
        <f>N71</f>
        <v>3</v>
      </c>
      <c r="E77" s="30" t="s">
        <v>143</v>
      </c>
      <c r="F77" s="30">
        <f>L71</f>
        <v>0</v>
      </c>
      <c r="G77" s="50" t="s">
        <v>145</v>
      </c>
      <c r="H77" s="30">
        <f>N74</f>
        <v>0</v>
      </c>
      <c r="I77" s="30" t="s">
        <v>143</v>
      </c>
      <c r="J77" s="30">
        <f>L74</f>
        <v>0</v>
      </c>
      <c r="K77" s="178"/>
      <c r="L77" s="173"/>
      <c r="M77" s="173"/>
      <c r="N77" s="174"/>
      <c r="O77" s="180"/>
      <c r="P77" s="166"/>
      <c r="Q77" s="166"/>
      <c r="R77" s="166"/>
      <c r="S77" s="180"/>
    </row>
    <row r="78" spans="2:19">
      <c r="B78" s="166"/>
      <c r="C78" s="53" t="s">
        <v>146</v>
      </c>
      <c r="D78" s="54">
        <f t="shared" ref="D78" si="122">D76+D77</f>
        <v>3</v>
      </c>
      <c r="E78" s="54" t="s">
        <v>143</v>
      </c>
      <c r="F78" s="55">
        <f t="shared" ref="F78" si="123">F76+F77</f>
        <v>0</v>
      </c>
      <c r="G78" s="53" t="s">
        <v>146</v>
      </c>
      <c r="H78" s="54">
        <f t="shared" ref="H78" si="124">H76+H77</f>
        <v>5</v>
      </c>
      <c r="I78" s="54" t="s">
        <v>143</v>
      </c>
      <c r="J78" s="55">
        <f t="shared" ref="J78" si="125">J76+J77</f>
        <v>0</v>
      </c>
      <c r="K78" s="179"/>
      <c r="L78" s="175"/>
      <c r="M78" s="175"/>
      <c r="N78" s="176"/>
      <c r="O78" s="180"/>
      <c r="P78" s="166"/>
      <c r="Q78" s="166"/>
      <c r="R78" s="166"/>
      <c r="S78" s="180"/>
    </row>
    <row r="80" spans="2:19">
      <c r="B80" s="46">
        <v>8</v>
      </c>
      <c r="C80" s="166" t="str">
        <f>B81</f>
        <v>アルビU-12</v>
      </c>
      <c r="D80" s="166"/>
      <c r="E80" s="166"/>
      <c r="F80" s="166"/>
      <c r="G80" s="166" t="str">
        <f>B84</f>
        <v>南浜</v>
      </c>
      <c r="H80" s="166"/>
      <c r="I80" s="166"/>
      <c r="J80" s="166"/>
      <c r="K80" s="166" t="str">
        <f>B87</f>
        <v>白根</v>
      </c>
      <c r="L80" s="166"/>
      <c r="M80" s="166"/>
      <c r="N80" s="166"/>
      <c r="O80" s="46" t="s">
        <v>147</v>
      </c>
      <c r="P80" s="46" t="s">
        <v>148</v>
      </c>
      <c r="Q80" s="46" t="s">
        <v>149</v>
      </c>
      <c r="R80" s="46" t="s">
        <v>150</v>
      </c>
      <c r="S80" s="46" t="s">
        <v>151</v>
      </c>
    </row>
    <row r="81" spans="2:19">
      <c r="B81" s="166" t="str">
        <f>全体のトーナメント表!B42</f>
        <v>アルビU-12</v>
      </c>
      <c r="C81" s="171"/>
      <c r="D81" s="171"/>
      <c r="E81" s="171"/>
      <c r="F81" s="172"/>
      <c r="G81" s="47" t="s">
        <v>144</v>
      </c>
      <c r="H81" s="51">
        <v>7</v>
      </c>
      <c r="I81" s="49" t="s">
        <v>143</v>
      </c>
      <c r="J81" s="51">
        <v>0</v>
      </c>
      <c r="K81" s="47" t="s">
        <v>144</v>
      </c>
      <c r="L81" s="51">
        <v>1</v>
      </c>
      <c r="M81" s="49" t="s">
        <v>143</v>
      </c>
      <c r="N81" s="51">
        <v>0</v>
      </c>
      <c r="O81" s="180">
        <v>6</v>
      </c>
      <c r="P81" s="166">
        <f>D83+H83+L83</f>
        <v>17</v>
      </c>
      <c r="Q81" s="166">
        <f>F83+J83+N83</f>
        <v>0</v>
      </c>
      <c r="R81" s="166">
        <f>P81-Q81</f>
        <v>17</v>
      </c>
      <c r="S81" s="180">
        <v>1</v>
      </c>
    </row>
    <row r="82" spans="2:19">
      <c r="B82" s="166"/>
      <c r="C82" s="173"/>
      <c r="D82" s="173"/>
      <c r="E82" s="173"/>
      <c r="F82" s="174"/>
      <c r="G82" s="50" t="s">
        <v>145</v>
      </c>
      <c r="H82" s="52">
        <v>5</v>
      </c>
      <c r="I82" s="30" t="s">
        <v>143</v>
      </c>
      <c r="J82" s="52">
        <v>0</v>
      </c>
      <c r="K82" s="50" t="s">
        <v>145</v>
      </c>
      <c r="L82" s="52">
        <v>4</v>
      </c>
      <c r="M82" s="30" t="s">
        <v>143</v>
      </c>
      <c r="N82" s="52">
        <v>0</v>
      </c>
      <c r="O82" s="180"/>
      <c r="P82" s="166"/>
      <c r="Q82" s="166"/>
      <c r="R82" s="166"/>
      <c r="S82" s="180"/>
    </row>
    <row r="83" spans="2:19">
      <c r="B83" s="166"/>
      <c r="C83" s="175"/>
      <c r="D83" s="175"/>
      <c r="E83" s="175"/>
      <c r="F83" s="176"/>
      <c r="G83" s="53" t="s">
        <v>146</v>
      </c>
      <c r="H83" s="54">
        <f t="shared" ref="H83" si="126">H81+H82</f>
        <v>12</v>
      </c>
      <c r="I83" s="54" t="s">
        <v>143</v>
      </c>
      <c r="J83" s="55">
        <f t="shared" ref="J83" si="127">J81+J82</f>
        <v>0</v>
      </c>
      <c r="K83" s="53" t="s">
        <v>146</v>
      </c>
      <c r="L83" s="54">
        <f t="shared" ref="L83" si="128">L81+L82</f>
        <v>5</v>
      </c>
      <c r="M83" s="54" t="s">
        <v>143</v>
      </c>
      <c r="N83" s="55">
        <f t="shared" ref="N83" si="129">N81+N82</f>
        <v>0</v>
      </c>
      <c r="O83" s="180"/>
      <c r="P83" s="166"/>
      <c r="Q83" s="166"/>
      <c r="R83" s="166"/>
      <c r="S83" s="180"/>
    </row>
    <row r="84" spans="2:19">
      <c r="B84" s="166" t="str">
        <f>全体のトーナメント表!B43</f>
        <v>南浜</v>
      </c>
      <c r="C84" s="48" t="s">
        <v>144</v>
      </c>
      <c r="D84" s="49">
        <f>J81</f>
        <v>0</v>
      </c>
      <c r="E84" s="49" t="s">
        <v>143</v>
      </c>
      <c r="F84" s="49">
        <f>H81</f>
        <v>7</v>
      </c>
      <c r="G84" s="177"/>
      <c r="H84" s="171"/>
      <c r="I84" s="171"/>
      <c r="J84" s="172"/>
      <c r="K84" s="47" t="s">
        <v>144</v>
      </c>
      <c r="L84" s="51">
        <v>0</v>
      </c>
      <c r="M84" s="49" t="s">
        <v>143</v>
      </c>
      <c r="N84" s="51">
        <v>0</v>
      </c>
      <c r="O84" s="180">
        <v>1</v>
      </c>
      <c r="P84" s="166">
        <f t="shared" ref="P84" si="130">D86+H86+L86</f>
        <v>0</v>
      </c>
      <c r="Q84" s="166">
        <f t="shared" ref="Q84" si="131">F86+J86+N86</f>
        <v>12</v>
      </c>
      <c r="R84" s="166">
        <f t="shared" ref="R84" si="132">P84-Q84</f>
        <v>-12</v>
      </c>
      <c r="S84" s="180">
        <v>3</v>
      </c>
    </row>
    <row r="85" spans="2:19">
      <c r="B85" s="166"/>
      <c r="C85" t="s">
        <v>145</v>
      </c>
      <c r="D85" s="30">
        <f>J82</f>
        <v>0</v>
      </c>
      <c r="E85" s="30" t="s">
        <v>143</v>
      </c>
      <c r="F85" s="30">
        <f>H82</f>
        <v>5</v>
      </c>
      <c r="G85" s="178"/>
      <c r="H85" s="173"/>
      <c r="I85" s="173"/>
      <c r="J85" s="174"/>
      <c r="K85" s="50" t="s">
        <v>145</v>
      </c>
      <c r="L85" s="52">
        <v>0</v>
      </c>
      <c r="M85" s="30" t="s">
        <v>143</v>
      </c>
      <c r="N85" s="52">
        <v>0</v>
      </c>
      <c r="O85" s="180"/>
      <c r="P85" s="166"/>
      <c r="Q85" s="166"/>
      <c r="R85" s="166"/>
      <c r="S85" s="180"/>
    </row>
    <row r="86" spans="2:19">
      <c r="B86" s="166"/>
      <c r="C86" s="53" t="s">
        <v>146</v>
      </c>
      <c r="D86" s="54">
        <f t="shared" ref="D86" si="133">D84+D85</f>
        <v>0</v>
      </c>
      <c r="E86" s="54" t="s">
        <v>143</v>
      </c>
      <c r="F86" s="55">
        <f t="shared" ref="F86" si="134">F84+F85</f>
        <v>12</v>
      </c>
      <c r="G86" s="179"/>
      <c r="H86" s="175"/>
      <c r="I86" s="175"/>
      <c r="J86" s="176"/>
      <c r="K86" s="53" t="s">
        <v>146</v>
      </c>
      <c r="L86" s="54">
        <f t="shared" ref="L86" si="135">L84+L85</f>
        <v>0</v>
      </c>
      <c r="M86" s="54" t="s">
        <v>143</v>
      </c>
      <c r="N86" s="55">
        <f t="shared" ref="N86" si="136">N84+N85</f>
        <v>0</v>
      </c>
      <c r="O86" s="180"/>
      <c r="P86" s="166"/>
      <c r="Q86" s="166"/>
      <c r="R86" s="166"/>
      <c r="S86" s="180"/>
    </row>
    <row r="87" spans="2:19">
      <c r="B87" s="166" t="str">
        <f>全体のトーナメント表!B44</f>
        <v>白根</v>
      </c>
      <c r="C87" s="48" t="s">
        <v>144</v>
      </c>
      <c r="D87" s="49">
        <f>N81</f>
        <v>0</v>
      </c>
      <c r="E87" s="49" t="s">
        <v>143</v>
      </c>
      <c r="F87" s="49">
        <f>L81</f>
        <v>1</v>
      </c>
      <c r="G87" s="47" t="s">
        <v>144</v>
      </c>
      <c r="H87" s="49">
        <f>N84</f>
        <v>0</v>
      </c>
      <c r="I87" s="49" t="s">
        <v>143</v>
      </c>
      <c r="J87" s="49">
        <f>L84</f>
        <v>0</v>
      </c>
      <c r="K87" s="177"/>
      <c r="L87" s="171"/>
      <c r="M87" s="171"/>
      <c r="N87" s="172"/>
      <c r="O87" s="180">
        <v>1</v>
      </c>
      <c r="P87" s="166">
        <f t="shared" ref="P87" si="137">D89+H89+L89</f>
        <v>0</v>
      </c>
      <c r="Q87" s="166">
        <f t="shared" ref="Q87" si="138">F89+J89+N89</f>
        <v>5</v>
      </c>
      <c r="R87" s="166">
        <f t="shared" ref="R87" si="139">P87-Q87</f>
        <v>-5</v>
      </c>
      <c r="S87" s="180">
        <v>2</v>
      </c>
    </row>
    <row r="88" spans="2:19">
      <c r="B88" s="166"/>
      <c r="C88" t="s">
        <v>145</v>
      </c>
      <c r="D88" s="30">
        <f>N82</f>
        <v>0</v>
      </c>
      <c r="E88" s="30" t="s">
        <v>143</v>
      </c>
      <c r="F88" s="30">
        <f>L82</f>
        <v>4</v>
      </c>
      <c r="G88" s="50" t="s">
        <v>145</v>
      </c>
      <c r="H88" s="30">
        <f>N85</f>
        <v>0</v>
      </c>
      <c r="I88" s="30" t="s">
        <v>143</v>
      </c>
      <c r="J88" s="30">
        <f>L85</f>
        <v>0</v>
      </c>
      <c r="K88" s="178"/>
      <c r="L88" s="173"/>
      <c r="M88" s="173"/>
      <c r="N88" s="174"/>
      <c r="O88" s="180"/>
      <c r="P88" s="166"/>
      <c r="Q88" s="166"/>
      <c r="R88" s="166"/>
      <c r="S88" s="180"/>
    </row>
    <row r="89" spans="2:19">
      <c r="B89" s="166"/>
      <c r="C89" s="53" t="s">
        <v>146</v>
      </c>
      <c r="D89" s="54">
        <f t="shared" ref="D89" si="140">D87+D88</f>
        <v>0</v>
      </c>
      <c r="E89" s="54" t="s">
        <v>143</v>
      </c>
      <c r="F89" s="55">
        <f t="shared" ref="F89" si="141">F87+F88</f>
        <v>5</v>
      </c>
      <c r="G89" s="53" t="s">
        <v>146</v>
      </c>
      <c r="H89" s="54">
        <f t="shared" ref="H89" si="142">H87+H88</f>
        <v>0</v>
      </c>
      <c r="I89" s="54" t="s">
        <v>143</v>
      </c>
      <c r="J89" s="55">
        <f t="shared" ref="J89" si="143">J87+J88</f>
        <v>0</v>
      </c>
      <c r="K89" s="179"/>
      <c r="L89" s="175"/>
      <c r="M89" s="175"/>
      <c r="N89" s="176"/>
      <c r="O89" s="180"/>
      <c r="P89" s="166"/>
      <c r="Q89" s="166"/>
      <c r="R89" s="166"/>
      <c r="S89" s="180"/>
    </row>
    <row r="93" spans="2:19">
      <c r="B93" s="46">
        <v>9</v>
      </c>
      <c r="C93" s="166" t="str">
        <f>B94</f>
        <v>F3　U-12</v>
      </c>
      <c r="D93" s="166"/>
      <c r="E93" s="166"/>
      <c r="F93" s="166"/>
      <c r="G93" s="166" t="str">
        <f>B97</f>
        <v>セレッソU12</v>
      </c>
      <c r="H93" s="166"/>
      <c r="I93" s="166"/>
      <c r="J93" s="166"/>
      <c r="K93" s="166" t="str">
        <f>B100</f>
        <v>南万代</v>
      </c>
      <c r="L93" s="166"/>
      <c r="M93" s="166"/>
      <c r="N93" s="166"/>
      <c r="O93" s="46" t="s">
        <v>147</v>
      </c>
      <c r="P93" s="46" t="s">
        <v>148</v>
      </c>
      <c r="Q93" s="46" t="s">
        <v>149</v>
      </c>
      <c r="R93" s="46" t="s">
        <v>150</v>
      </c>
      <c r="S93" s="46" t="s">
        <v>151</v>
      </c>
    </row>
    <row r="94" spans="2:19">
      <c r="B94" s="166" t="str">
        <f>全体のトーナメント表!P5</f>
        <v>F3　U-12</v>
      </c>
      <c r="C94" s="171"/>
      <c r="D94" s="171"/>
      <c r="E94" s="171"/>
      <c r="F94" s="172"/>
      <c r="G94" s="47" t="s">
        <v>144</v>
      </c>
      <c r="H94" s="51">
        <v>7</v>
      </c>
      <c r="I94" s="49" t="s">
        <v>143</v>
      </c>
      <c r="J94" s="51">
        <v>0</v>
      </c>
      <c r="K94" s="47" t="s">
        <v>144</v>
      </c>
      <c r="L94" s="51">
        <v>2</v>
      </c>
      <c r="M94" s="49" t="s">
        <v>143</v>
      </c>
      <c r="N94" s="51">
        <v>0</v>
      </c>
      <c r="O94" s="180">
        <v>6</v>
      </c>
      <c r="P94" s="166">
        <f>D96+H96+L96</f>
        <v>19</v>
      </c>
      <c r="Q94" s="166">
        <f>F96+J96+N96</f>
        <v>0</v>
      </c>
      <c r="R94" s="166">
        <f>P94-Q94</f>
        <v>19</v>
      </c>
      <c r="S94" s="180">
        <v>1</v>
      </c>
    </row>
    <row r="95" spans="2:19">
      <c r="B95" s="166"/>
      <c r="C95" s="173"/>
      <c r="D95" s="173"/>
      <c r="E95" s="173"/>
      <c r="F95" s="174"/>
      <c r="G95" s="50" t="s">
        <v>145</v>
      </c>
      <c r="H95" s="52">
        <v>10</v>
      </c>
      <c r="I95" s="30" t="s">
        <v>143</v>
      </c>
      <c r="J95" s="52">
        <v>0</v>
      </c>
      <c r="K95" s="50" t="s">
        <v>145</v>
      </c>
      <c r="L95" s="52">
        <v>0</v>
      </c>
      <c r="M95" s="30" t="s">
        <v>143</v>
      </c>
      <c r="N95" s="52">
        <v>0</v>
      </c>
      <c r="O95" s="180"/>
      <c r="P95" s="166"/>
      <c r="Q95" s="166"/>
      <c r="R95" s="166"/>
      <c r="S95" s="180"/>
    </row>
    <row r="96" spans="2:19">
      <c r="B96" s="166"/>
      <c r="C96" s="175"/>
      <c r="D96" s="175"/>
      <c r="E96" s="175"/>
      <c r="F96" s="176"/>
      <c r="G96" s="53" t="s">
        <v>146</v>
      </c>
      <c r="H96" s="54">
        <f t="shared" ref="H96" si="144">H94+H95</f>
        <v>17</v>
      </c>
      <c r="I96" s="54" t="s">
        <v>143</v>
      </c>
      <c r="J96" s="55">
        <f t="shared" ref="J96" si="145">J94+J95</f>
        <v>0</v>
      </c>
      <c r="K96" s="53" t="s">
        <v>146</v>
      </c>
      <c r="L96" s="54">
        <f t="shared" ref="L96" si="146">L94+L95</f>
        <v>2</v>
      </c>
      <c r="M96" s="54" t="s">
        <v>143</v>
      </c>
      <c r="N96" s="55">
        <f t="shared" ref="N96" si="147">N94+N95</f>
        <v>0</v>
      </c>
      <c r="O96" s="180"/>
      <c r="P96" s="166"/>
      <c r="Q96" s="166"/>
      <c r="R96" s="166"/>
      <c r="S96" s="180"/>
    </row>
    <row r="97" spans="2:19">
      <c r="B97" s="166" t="str">
        <f>全体のトーナメント表!P6</f>
        <v>セレッソU12</v>
      </c>
      <c r="C97" s="48" t="s">
        <v>144</v>
      </c>
      <c r="D97" s="49">
        <f>J94</f>
        <v>0</v>
      </c>
      <c r="E97" s="49" t="s">
        <v>143</v>
      </c>
      <c r="F97" s="49">
        <f>H94</f>
        <v>7</v>
      </c>
      <c r="G97" s="177"/>
      <c r="H97" s="171"/>
      <c r="I97" s="171"/>
      <c r="J97" s="172"/>
      <c r="K97" s="47" t="s">
        <v>144</v>
      </c>
      <c r="L97" s="51">
        <v>0</v>
      </c>
      <c r="M97" s="49" t="s">
        <v>143</v>
      </c>
      <c r="N97" s="51">
        <v>2</v>
      </c>
      <c r="O97" s="180">
        <v>0</v>
      </c>
      <c r="P97" s="166">
        <f t="shared" ref="P97" si="148">D99+H99+L99</f>
        <v>0</v>
      </c>
      <c r="Q97" s="166">
        <f t="shared" ref="Q97" si="149">F99+J99+N99</f>
        <v>20</v>
      </c>
      <c r="R97" s="166">
        <f t="shared" ref="R97" si="150">P97-Q97</f>
        <v>-20</v>
      </c>
      <c r="S97" s="180">
        <v>3</v>
      </c>
    </row>
    <row r="98" spans="2:19">
      <c r="B98" s="166"/>
      <c r="C98" t="s">
        <v>145</v>
      </c>
      <c r="D98" s="30">
        <f>J95</f>
        <v>0</v>
      </c>
      <c r="E98" s="30" t="s">
        <v>143</v>
      </c>
      <c r="F98" s="30">
        <f>H95</f>
        <v>10</v>
      </c>
      <c r="G98" s="178"/>
      <c r="H98" s="173"/>
      <c r="I98" s="173"/>
      <c r="J98" s="174"/>
      <c r="K98" s="50" t="s">
        <v>145</v>
      </c>
      <c r="L98" s="52">
        <v>0</v>
      </c>
      <c r="M98" s="30" t="s">
        <v>143</v>
      </c>
      <c r="N98" s="52">
        <v>1</v>
      </c>
      <c r="O98" s="180"/>
      <c r="P98" s="166"/>
      <c r="Q98" s="166"/>
      <c r="R98" s="166"/>
      <c r="S98" s="180"/>
    </row>
    <row r="99" spans="2:19">
      <c r="B99" s="166"/>
      <c r="C99" s="53" t="s">
        <v>146</v>
      </c>
      <c r="D99" s="54">
        <f t="shared" ref="D99" si="151">D97+D98</f>
        <v>0</v>
      </c>
      <c r="E99" s="54" t="s">
        <v>143</v>
      </c>
      <c r="F99" s="55">
        <f t="shared" ref="F99" si="152">F97+F98</f>
        <v>17</v>
      </c>
      <c r="G99" s="179"/>
      <c r="H99" s="175"/>
      <c r="I99" s="175"/>
      <c r="J99" s="176"/>
      <c r="K99" s="53" t="s">
        <v>146</v>
      </c>
      <c r="L99" s="54">
        <f t="shared" ref="L99" si="153">L97+L98</f>
        <v>0</v>
      </c>
      <c r="M99" s="54" t="s">
        <v>143</v>
      </c>
      <c r="N99" s="55">
        <f t="shared" ref="N99" si="154">N97+N98</f>
        <v>3</v>
      </c>
      <c r="O99" s="180"/>
      <c r="P99" s="166"/>
      <c r="Q99" s="166"/>
      <c r="R99" s="166"/>
      <c r="S99" s="180"/>
    </row>
    <row r="100" spans="2:19">
      <c r="B100" s="166" t="str">
        <f>全体のトーナメント表!P7</f>
        <v>南万代</v>
      </c>
      <c r="C100" s="48" t="s">
        <v>144</v>
      </c>
      <c r="D100" s="49">
        <f>N94</f>
        <v>0</v>
      </c>
      <c r="E100" s="49" t="s">
        <v>143</v>
      </c>
      <c r="F100" s="49">
        <f>L94</f>
        <v>2</v>
      </c>
      <c r="G100" s="47" t="s">
        <v>144</v>
      </c>
      <c r="H100" s="49">
        <f>N97</f>
        <v>2</v>
      </c>
      <c r="I100" s="49" t="s">
        <v>143</v>
      </c>
      <c r="J100" s="49">
        <f>L97</f>
        <v>0</v>
      </c>
      <c r="K100" s="177"/>
      <c r="L100" s="171"/>
      <c r="M100" s="171"/>
      <c r="N100" s="172"/>
      <c r="O100" s="180">
        <v>3</v>
      </c>
      <c r="P100" s="166">
        <f t="shared" ref="P100" si="155">D102+H102+L102</f>
        <v>3</v>
      </c>
      <c r="Q100" s="166">
        <f t="shared" ref="Q100" si="156">F102+J102+N102</f>
        <v>2</v>
      </c>
      <c r="R100" s="166">
        <f t="shared" ref="R100" si="157">P100-Q100</f>
        <v>1</v>
      </c>
      <c r="S100" s="180">
        <v>2</v>
      </c>
    </row>
    <row r="101" spans="2:19">
      <c r="B101" s="166"/>
      <c r="C101" t="s">
        <v>145</v>
      </c>
      <c r="D101" s="30">
        <f>N95</f>
        <v>0</v>
      </c>
      <c r="E101" s="30" t="s">
        <v>143</v>
      </c>
      <c r="F101" s="30">
        <f>L95</f>
        <v>0</v>
      </c>
      <c r="G101" s="50" t="s">
        <v>145</v>
      </c>
      <c r="H101" s="30">
        <f>N98</f>
        <v>1</v>
      </c>
      <c r="I101" s="30" t="s">
        <v>143</v>
      </c>
      <c r="J101" s="30">
        <f>L98</f>
        <v>0</v>
      </c>
      <c r="K101" s="178"/>
      <c r="L101" s="173"/>
      <c r="M101" s="173"/>
      <c r="N101" s="174"/>
      <c r="O101" s="180"/>
      <c r="P101" s="166"/>
      <c r="Q101" s="166"/>
      <c r="R101" s="166"/>
      <c r="S101" s="180"/>
    </row>
    <row r="102" spans="2:19">
      <c r="B102" s="166"/>
      <c r="C102" s="53" t="s">
        <v>146</v>
      </c>
      <c r="D102" s="54">
        <f t="shared" ref="D102" si="158">D100+D101</f>
        <v>0</v>
      </c>
      <c r="E102" s="54" t="s">
        <v>143</v>
      </c>
      <c r="F102" s="55">
        <f t="shared" ref="F102" si="159">F100+F101</f>
        <v>2</v>
      </c>
      <c r="G102" s="53" t="s">
        <v>146</v>
      </c>
      <c r="H102" s="54">
        <f t="shared" ref="H102" si="160">H100+H101</f>
        <v>3</v>
      </c>
      <c r="I102" s="54" t="s">
        <v>143</v>
      </c>
      <c r="J102" s="55">
        <f t="shared" ref="J102" si="161">J100+J101</f>
        <v>0</v>
      </c>
      <c r="K102" s="179"/>
      <c r="L102" s="175"/>
      <c r="M102" s="175"/>
      <c r="N102" s="176"/>
      <c r="O102" s="180"/>
      <c r="P102" s="166"/>
      <c r="Q102" s="166"/>
      <c r="R102" s="166"/>
      <c r="S102" s="180"/>
    </row>
    <row r="104" spans="2:19">
      <c r="B104" s="46">
        <v>10</v>
      </c>
      <c r="C104" s="166" t="str">
        <f>B105</f>
        <v>東中野山</v>
      </c>
      <c r="D104" s="166"/>
      <c r="E104" s="166"/>
      <c r="F104" s="166"/>
      <c r="G104" s="166" t="str">
        <f>B108</f>
        <v>紫竹山</v>
      </c>
      <c r="H104" s="166"/>
      <c r="I104" s="166"/>
      <c r="J104" s="166"/>
      <c r="K104" s="166" t="str">
        <f>B111</f>
        <v>青山</v>
      </c>
      <c r="L104" s="166"/>
      <c r="M104" s="166"/>
      <c r="N104" s="166"/>
      <c r="O104" s="46" t="s">
        <v>147</v>
      </c>
      <c r="P104" s="46" t="s">
        <v>148</v>
      </c>
      <c r="Q104" s="46" t="s">
        <v>149</v>
      </c>
      <c r="R104" s="46" t="s">
        <v>150</v>
      </c>
      <c r="S104" s="46" t="s">
        <v>151</v>
      </c>
    </row>
    <row r="105" spans="2:19">
      <c r="B105" s="166" t="str">
        <f>全体のトーナメント表!P10</f>
        <v>東中野山</v>
      </c>
      <c r="C105" s="171"/>
      <c r="D105" s="171"/>
      <c r="E105" s="171"/>
      <c r="F105" s="172"/>
      <c r="G105" s="47" t="s">
        <v>144</v>
      </c>
      <c r="H105" s="51">
        <v>4</v>
      </c>
      <c r="I105" s="49" t="s">
        <v>143</v>
      </c>
      <c r="J105" s="51">
        <v>0</v>
      </c>
      <c r="K105" s="47" t="s">
        <v>144</v>
      </c>
      <c r="L105" s="51">
        <v>3</v>
      </c>
      <c r="M105" s="49" t="s">
        <v>143</v>
      </c>
      <c r="N105" s="51">
        <v>0</v>
      </c>
      <c r="O105" s="180">
        <v>6</v>
      </c>
      <c r="P105" s="166">
        <f>D107+H107+L107</f>
        <v>13</v>
      </c>
      <c r="Q105" s="166">
        <f>F107+J107+N107</f>
        <v>1</v>
      </c>
      <c r="R105" s="166">
        <f>P105-Q105</f>
        <v>12</v>
      </c>
      <c r="S105" s="180">
        <v>1</v>
      </c>
    </row>
    <row r="106" spans="2:19">
      <c r="B106" s="166"/>
      <c r="C106" s="173"/>
      <c r="D106" s="173"/>
      <c r="E106" s="173"/>
      <c r="F106" s="174"/>
      <c r="G106" s="50" t="s">
        <v>145</v>
      </c>
      <c r="H106" s="52">
        <v>6</v>
      </c>
      <c r="I106" s="30" t="s">
        <v>143</v>
      </c>
      <c r="J106" s="52">
        <v>0</v>
      </c>
      <c r="K106" s="50" t="s">
        <v>145</v>
      </c>
      <c r="L106" s="52">
        <v>0</v>
      </c>
      <c r="M106" s="30" t="s">
        <v>143</v>
      </c>
      <c r="N106" s="52">
        <v>1</v>
      </c>
      <c r="O106" s="180"/>
      <c r="P106" s="166"/>
      <c r="Q106" s="166"/>
      <c r="R106" s="166"/>
      <c r="S106" s="180"/>
    </row>
    <row r="107" spans="2:19">
      <c r="B107" s="166"/>
      <c r="C107" s="175"/>
      <c r="D107" s="175"/>
      <c r="E107" s="175"/>
      <c r="F107" s="176"/>
      <c r="G107" s="53" t="s">
        <v>146</v>
      </c>
      <c r="H107" s="54">
        <f t="shared" ref="H107" si="162">H105+H106</f>
        <v>10</v>
      </c>
      <c r="I107" s="54" t="s">
        <v>143</v>
      </c>
      <c r="J107" s="55">
        <f>J105+L106</f>
        <v>0</v>
      </c>
      <c r="K107" s="53" t="s">
        <v>146</v>
      </c>
      <c r="L107" s="54">
        <f t="shared" ref="L107" si="163">L105+L106</f>
        <v>3</v>
      </c>
      <c r="M107" s="54" t="s">
        <v>143</v>
      </c>
      <c r="N107" s="55">
        <f t="shared" ref="N107" si="164">N105+N106</f>
        <v>1</v>
      </c>
      <c r="O107" s="180"/>
      <c r="P107" s="166"/>
      <c r="Q107" s="166"/>
      <c r="R107" s="166"/>
      <c r="S107" s="180"/>
    </row>
    <row r="108" spans="2:19">
      <c r="B108" s="166" t="str">
        <f>全体のトーナメント表!P11</f>
        <v>紫竹山</v>
      </c>
      <c r="C108" s="48" t="s">
        <v>144</v>
      </c>
      <c r="D108" s="49">
        <f>J105</f>
        <v>0</v>
      </c>
      <c r="E108" s="49" t="s">
        <v>143</v>
      </c>
      <c r="F108" s="49">
        <f>H105</f>
        <v>4</v>
      </c>
      <c r="G108" s="177"/>
      <c r="H108" s="171"/>
      <c r="I108" s="171"/>
      <c r="J108" s="172"/>
      <c r="K108" s="47" t="s">
        <v>144</v>
      </c>
      <c r="L108" s="51">
        <v>1</v>
      </c>
      <c r="M108" s="49" t="s">
        <v>143</v>
      </c>
      <c r="N108" s="51">
        <v>1</v>
      </c>
      <c r="O108" s="180">
        <v>3</v>
      </c>
      <c r="P108" s="166">
        <f t="shared" ref="P108" si="165">D110+H110+L110</f>
        <v>4</v>
      </c>
      <c r="Q108" s="166">
        <f t="shared" ref="Q108" si="166">F110+J110+N110</f>
        <v>12</v>
      </c>
      <c r="R108" s="166">
        <f t="shared" ref="R108" si="167">P108-Q108</f>
        <v>-8</v>
      </c>
      <c r="S108" s="180">
        <v>2</v>
      </c>
    </row>
    <row r="109" spans="2:19">
      <c r="B109" s="166"/>
      <c r="C109" t="s">
        <v>145</v>
      </c>
      <c r="D109" s="30">
        <f>J106</f>
        <v>0</v>
      </c>
      <c r="E109" s="30" t="s">
        <v>143</v>
      </c>
      <c r="F109" s="30">
        <f>H106</f>
        <v>6</v>
      </c>
      <c r="G109" s="178"/>
      <c r="H109" s="173"/>
      <c r="I109" s="173"/>
      <c r="J109" s="174"/>
      <c r="K109" s="50" t="s">
        <v>145</v>
      </c>
      <c r="L109" s="52">
        <v>3</v>
      </c>
      <c r="M109" s="30" t="s">
        <v>143</v>
      </c>
      <c r="N109" s="52">
        <v>1</v>
      </c>
      <c r="O109" s="180"/>
      <c r="P109" s="166"/>
      <c r="Q109" s="166"/>
      <c r="R109" s="166"/>
      <c r="S109" s="180"/>
    </row>
    <row r="110" spans="2:19">
      <c r="B110" s="166"/>
      <c r="C110" s="53" t="s">
        <v>146</v>
      </c>
      <c r="D110" s="54">
        <f t="shared" ref="D110" si="168">D108+D109</f>
        <v>0</v>
      </c>
      <c r="E110" s="54" t="s">
        <v>143</v>
      </c>
      <c r="F110" s="55">
        <f t="shared" ref="F110" si="169">F108+F109</f>
        <v>10</v>
      </c>
      <c r="G110" s="179"/>
      <c r="H110" s="175"/>
      <c r="I110" s="175"/>
      <c r="J110" s="176"/>
      <c r="K110" s="53" t="s">
        <v>146</v>
      </c>
      <c r="L110" s="54">
        <f t="shared" ref="L110" si="170">L108+L109</f>
        <v>4</v>
      </c>
      <c r="M110" s="54" t="s">
        <v>143</v>
      </c>
      <c r="N110" s="55">
        <f t="shared" ref="N110" si="171">N108+N109</f>
        <v>2</v>
      </c>
      <c r="O110" s="180"/>
      <c r="P110" s="166"/>
      <c r="Q110" s="166"/>
      <c r="R110" s="166"/>
      <c r="S110" s="180"/>
    </row>
    <row r="111" spans="2:19">
      <c r="B111" s="166" t="str">
        <f>全体のトーナメント表!P12</f>
        <v>青山</v>
      </c>
      <c r="C111" s="48" t="s">
        <v>144</v>
      </c>
      <c r="D111" s="49">
        <f>N105</f>
        <v>0</v>
      </c>
      <c r="E111" s="49" t="s">
        <v>143</v>
      </c>
      <c r="F111" s="49">
        <f>L105</f>
        <v>3</v>
      </c>
      <c r="G111" s="47" t="s">
        <v>144</v>
      </c>
      <c r="H111" s="49">
        <f>N108</f>
        <v>1</v>
      </c>
      <c r="I111" s="49" t="s">
        <v>143</v>
      </c>
      <c r="J111" s="49">
        <f>L108</f>
        <v>1</v>
      </c>
      <c r="K111" s="177"/>
      <c r="L111" s="171"/>
      <c r="M111" s="171"/>
      <c r="N111" s="172"/>
      <c r="O111" s="180">
        <v>0</v>
      </c>
      <c r="P111" s="166">
        <f t="shared" ref="P111" si="172">D113+H113+L113</f>
        <v>3</v>
      </c>
      <c r="Q111" s="166">
        <f t="shared" ref="Q111" si="173">F113+J113+N113</f>
        <v>7</v>
      </c>
      <c r="R111" s="166">
        <f t="shared" ref="R111" si="174">P111-Q111</f>
        <v>-4</v>
      </c>
      <c r="S111" s="180">
        <v>3</v>
      </c>
    </row>
    <row r="112" spans="2:19">
      <c r="B112" s="166"/>
      <c r="C112" t="s">
        <v>145</v>
      </c>
      <c r="D112" s="30">
        <f>N106</f>
        <v>1</v>
      </c>
      <c r="E112" s="30" t="s">
        <v>143</v>
      </c>
      <c r="F112" s="30">
        <f>L106</f>
        <v>0</v>
      </c>
      <c r="G112" s="50" t="s">
        <v>145</v>
      </c>
      <c r="H112" s="30">
        <f>N109</f>
        <v>1</v>
      </c>
      <c r="I112" s="30" t="s">
        <v>143</v>
      </c>
      <c r="J112" s="30">
        <f>L109</f>
        <v>3</v>
      </c>
      <c r="K112" s="178"/>
      <c r="L112" s="173"/>
      <c r="M112" s="173"/>
      <c r="N112" s="174"/>
      <c r="O112" s="180"/>
      <c r="P112" s="166"/>
      <c r="Q112" s="166"/>
      <c r="R112" s="166"/>
      <c r="S112" s="180"/>
    </row>
    <row r="113" spans="2:19">
      <c r="B113" s="166"/>
      <c r="C113" s="53" t="s">
        <v>146</v>
      </c>
      <c r="D113" s="54">
        <f t="shared" ref="D113" si="175">D111+D112</f>
        <v>1</v>
      </c>
      <c r="E113" s="54" t="s">
        <v>143</v>
      </c>
      <c r="F113" s="55">
        <f t="shared" ref="F113" si="176">F111+F112</f>
        <v>3</v>
      </c>
      <c r="G113" s="53" t="s">
        <v>146</v>
      </c>
      <c r="H113" s="54">
        <f t="shared" ref="H113" si="177">H111+H112</f>
        <v>2</v>
      </c>
      <c r="I113" s="54" t="s">
        <v>143</v>
      </c>
      <c r="J113" s="55">
        <f t="shared" ref="J113" si="178">J111+J112</f>
        <v>4</v>
      </c>
      <c r="K113" s="179"/>
      <c r="L113" s="175"/>
      <c r="M113" s="175"/>
      <c r="N113" s="176"/>
      <c r="O113" s="180"/>
      <c r="P113" s="166"/>
      <c r="Q113" s="166"/>
      <c r="R113" s="166"/>
      <c r="S113" s="180"/>
    </row>
    <row r="115" spans="2:19">
      <c r="B115" s="46">
        <v>11</v>
      </c>
      <c r="C115" s="166" t="str">
        <f>B116</f>
        <v>濁川</v>
      </c>
      <c r="D115" s="166"/>
      <c r="E115" s="166"/>
      <c r="F115" s="166"/>
      <c r="G115" s="166" t="str">
        <f>B119</f>
        <v>横越</v>
      </c>
      <c r="H115" s="166"/>
      <c r="I115" s="166"/>
      <c r="J115" s="166"/>
      <c r="K115" s="166" t="str">
        <f>B122</f>
        <v>庄瀬</v>
      </c>
      <c r="L115" s="166"/>
      <c r="M115" s="166"/>
      <c r="N115" s="166"/>
      <c r="O115" s="46" t="s">
        <v>147</v>
      </c>
      <c r="P115" s="46" t="s">
        <v>148</v>
      </c>
      <c r="Q115" s="46" t="s">
        <v>149</v>
      </c>
      <c r="R115" s="46" t="s">
        <v>150</v>
      </c>
      <c r="S115" s="46" t="s">
        <v>151</v>
      </c>
    </row>
    <row r="116" spans="2:19">
      <c r="B116" s="166" t="str">
        <f>全体のトーナメント表!P16</f>
        <v>濁川</v>
      </c>
      <c r="C116" s="171"/>
      <c r="D116" s="171"/>
      <c r="E116" s="171"/>
      <c r="F116" s="172"/>
      <c r="G116" s="47" t="s">
        <v>144</v>
      </c>
      <c r="H116" s="51">
        <v>0</v>
      </c>
      <c r="I116" s="49" t="s">
        <v>143</v>
      </c>
      <c r="J116" s="51">
        <v>0</v>
      </c>
      <c r="K116" s="47" t="s">
        <v>144</v>
      </c>
      <c r="L116" s="51">
        <v>0</v>
      </c>
      <c r="M116" s="49" t="s">
        <v>143</v>
      </c>
      <c r="N116" s="51">
        <v>0</v>
      </c>
      <c r="O116" s="180">
        <v>2</v>
      </c>
      <c r="P116" s="166">
        <f>D118+H118+L118</f>
        <v>1</v>
      </c>
      <c r="Q116" s="166">
        <f>F118+J118+N118</f>
        <v>1</v>
      </c>
      <c r="R116" s="166">
        <f>P116-Q116</f>
        <v>0</v>
      </c>
      <c r="S116" s="180">
        <v>2</v>
      </c>
    </row>
    <row r="117" spans="2:19">
      <c r="B117" s="166"/>
      <c r="C117" s="173"/>
      <c r="D117" s="173"/>
      <c r="E117" s="173"/>
      <c r="F117" s="174"/>
      <c r="G117" s="50" t="s">
        <v>145</v>
      </c>
      <c r="H117" s="52">
        <v>1</v>
      </c>
      <c r="I117" s="30" t="s">
        <v>143</v>
      </c>
      <c r="J117" s="52">
        <v>1</v>
      </c>
      <c r="K117" s="50" t="s">
        <v>145</v>
      </c>
      <c r="L117" s="52">
        <v>0</v>
      </c>
      <c r="M117" s="30" t="s">
        <v>143</v>
      </c>
      <c r="N117" s="52">
        <v>0</v>
      </c>
      <c r="O117" s="180"/>
      <c r="P117" s="166"/>
      <c r="Q117" s="166"/>
      <c r="R117" s="166"/>
      <c r="S117" s="180"/>
    </row>
    <row r="118" spans="2:19">
      <c r="B118" s="166"/>
      <c r="C118" s="175"/>
      <c r="D118" s="175"/>
      <c r="E118" s="175"/>
      <c r="F118" s="176"/>
      <c r="G118" s="53" t="s">
        <v>146</v>
      </c>
      <c r="H118" s="54">
        <f t="shared" ref="H118" si="179">H116+H117</f>
        <v>1</v>
      </c>
      <c r="I118" s="54" t="s">
        <v>143</v>
      </c>
      <c r="J118" s="55">
        <f t="shared" ref="J118" si="180">J116+J117</f>
        <v>1</v>
      </c>
      <c r="K118" s="53" t="s">
        <v>146</v>
      </c>
      <c r="L118" s="54">
        <f t="shared" ref="L118" si="181">L116+L117</f>
        <v>0</v>
      </c>
      <c r="M118" s="54" t="s">
        <v>143</v>
      </c>
      <c r="N118" s="55">
        <f t="shared" ref="N118" si="182">N116+N117</f>
        <v>0</v>
      </c>
      <c r="O118" s="180"/>
      <c r="P118" s="166"/>
      <c r="Q118" s="166"/>
      <c r="R118" s="166"/>
      <c r="S118" s="180"/>
    </row>
    <row r="119" spans="2:19">
      <c r="B119" s="166" t="str">
        <f>全体のトーナメント表!P17</f>
        <v>横越</v>
      </c>
      <c r="C119" s="48" t="s">
        <v>144</v>
      </c>
      <c r="D119" s="49">
        <f>J116</f>
        <v>0</v>
      </c>
      <c r="E119" s="49" t="s">
        <v>143</v>
      </c>
      <c r="F119" s="49">
        <f>H116</f>
        <v>0</v>
      </c>
      <c r="G119" s="177"/>
      <c r="H119" s="171"/>
      <c r="I119" s="171"/>
      <c r="J119" s="172"/>
      <c r="K119" s="47" t="s">
        <v>144</v>
      </c>
      <c r="L119" s="51">
        <v>3</v>
      </c>
      <c r="M119" s="49" t="s">
        <v>143</v>
      </c>
      <c r="N119" s="51">
        <v>0</v>
      </c>
      <c r="O119" s="180">
        <v>4</v>
      </c>
      <c r="P119" s="166">
        <f t="shared" ref="P119" si="183">D121+H121+L121</f>
        <v>4</v>
      </c>
      <c r="Q119" s="166">
        <f t="shared" ref="Q119" si="184">F121+J121+N121</f>
        <v>1</v>
      </c>
      <c r="R119" s="166">
        <f t="shared" ref="R119" si="185">P119-Q119</f>
        <v>3</v>
      </c>
      <c r="S119" s="180">
        <v>1</v>
      </c>
    </row>
    <row r="120" spans="2:19">
      <c r="B120" s="166"/>
      <c r="C120" t="s">
        <v>145</v>
      </c>
      <c r="D120" s="30">
        <f>J117</f>
        <v>1</v>
      </c>
      <c r="E120" s="30" t="s">
        <v>143</v>
      </c>
      <c r="F120" s="30">
        <f>H117</f>
        <v>1</v>
      </c>
      <c r="G120" s="178"/>
      <c r="H120" s="173"/>
      <c r="I120" s="173"/>
      <c r="J120" s="174"/>
      <c r="K120" s="50" t="s">
        <v>145</v>
      </c>
      <c r="L120" s="52">
        <v>0</v>
      </c>
      <c r="M120" s="30" t="s">
        <v>143</v>
      </c>
      <c r="N120" s="52">
        <v>0</v>
      </c>
      <c r="O120" s="180"/>
      <c r="P120" s="166"/>
      <c r="Q120" s="166"/>
      <c r="R120" s="166"/>
      <c r="S120" s="180"/>
    </row>
    <row r="121" spans="2:19">
      <c r="B121" s="166"/>
      <c r="C121" s="53" t="s">
        <v>146</v>
      </c>
      <c r="D121" s="54">
        <f t="shared" ref="D121" si="186">D119+D120</f>
        <v>1</v>
      </c>
      <c r="E121" s="54" t="s">
        <v>143</v>
      </c>
      <c r="F121" s="55">
        <f t="shared" ref="F121" si="187">F119+F120</f>
        <v>1</v>
      </c>
      <c r="G121" s="179"/>
      <c r="H121" s="175"/>
      <c r="I121" s="175"/>
      <c r="J121" s="176"/>
      <c r="K121" s="53" t="s">
        <v>146</v>
      </c>
      <c r="L121" s="54">
        <f t="shared" ref="L121" si="188">L119+L120</f>
        <v>3</v>
      </c>
      <c r="M121" s="54" t="s">
        <v>143</v>
      </c>
      <c r="N121" s="55">
        <f t="shared" ref="N121" si="189">N119+N120</f>
        <v>0</v>
      </c>
      <c r="O121" s="180"/>
      <c r="P121" s="166"/>
      <c r="Q121" s="166"/>
      <c r="R121" s="166"/>
      <c r="S121" s="180"/>
    </row>
    <row r="122" spans="2:19">
      <c r="B122" s="166" t="str">
        <f>全体のトーナメント表!P18</f>
        <v>庄瀬</v>
      </c>
      <c r="C122" s="48" t="s">
        <v>144</v>
      </c>
      <c r="D122" s="49">
        <f>N116</f>
        <v>0</v>
      </c>
      <c r="E122" s="49" t="s">
        <v>143</v>
      </c>
      <c r="F122" s="49">
        <f>L116</f>
        <v>0</v>
      </c>
      <c r="G122" s="47" t="s">
        <v>144</v>
      </c>
      <c r="H122" s="49">
        <f>N119</f>
        <v>0</v>
      </c>
      <c r="I122" s="49" t="s">
        <v>143</v>
      </c>
      <c r="J122" s="49">
        <f>L119</f>
        <v>3</v>
      </c>
      <c r="K122" s="177"/>
      <c r="L122" s="171"/>
      <c r="M122" s="171"/>
      <c r="N122" s="172"/>
      <c r="O122" s="180">
        <v>1</v>
      </c>
      <c r="P122" s="166">
        <f t="shared" ref="P122" si="190">D124+H124+L124</f>
        <v>0</v>
      </c>
      <c r="Q122" s="166">
        <f t="shared" ref="Q122" si="191">F124+J124+N124</f>
        <v>3</v>
      </c>
      <c r="R122" s="166">
        <f t="shared" ref="R122" si="192">P122-Q122</f>
        <v>-3</v>
      </c>
      <c r="S122" s="180">
        <v>3</v>
      </c>
    </row>
    <row r="123" spans="2:19">
      <c r="B123" s="166"/>
      <c r="C123" t="s">
        <v>145</v>
      </c>
      <c r="D123" s="30">
        <f>N117</f>
        <v>0</v>
      </c>
      <c r="E123" s="30" t="s">
        <v>143</v>
      </c>
      <c r="F123" s="30">
        <f>L117</f>
        <v>0</v>
      </c>
      <c r="G123" s="50" t="s">
        <v>145</v>
      </c>
      <c r="H123" s="30">
        <f>N120</f>
        <v>0</v>
      </c>
      <c r="I123" s="30" t="s">
        <v>143</v>
      </c>
      <c r="J123" s="30">
        <f>L120</f>
        <v>0</v>
      </c>
      <c r="K123" s="178"/>
      <c r="L123" s="173"/>
      <c r="M123" s="173"/>
      <c r="N123" s="174"/>
      <c r="O123" s="180"/>
      <c r="P123" s="166"/>
      <c r="Q123" s="166"/>
      <c r="R123" s="166"/>
      <c r="S123" s="180"/>
    </row>
    <row r="124" spans="2:19">
      <c r="B124" s="166"/>
      <c r="C124" s="53" t="s">
        <v>146</v>
      </c>
      <c r="D124" s="54">
        <f t="shared" ref="D124" si="193">D122+D123</f>
        <v>0</v>
      </c>
      <c r="E124" s="54" t="s">
        <v>143</v>
      </c>
      <c r="F124" s="55">
        <f t="shared" ref="F124" si="194">F122+F123</f>
        <v>0</v>
      </c>
      <c r="G124" s="53" t="s">
        <v>146</v>
      </c>
      <c r="H124" s="54">
        <f t="shared" ref="H124" si="195">H122+H123</f>
        <v>0</v>
      </c>
      <c r="I124" s="54" t="s">
        <v>143</v>
      </c>
      <c r="J124" s="55">
        <f t="shared" ref="J124" si="196">J122+J123</f>
        <v>3</v>
      </c>
      <c r="K124" s="179"/>
      <c r="L124" s="175"/>
      <c r="M124" s="175"/>
      <c r="N124" s="176"/>
      <c r="O124" s="180"/>
      <c r="P124" s="166"/>
      <c r="Q124" s="166"/>
      <c r="R124" s="166"/>
      <c r="S124" s="180"/>
    </row>
    <row r="126" spans="2:19">
      <c r="B126" s="46">
        <v>12</v>
      </c>
      <c r="C126" s="166" t="str">
        <f>B127</f>
        <v>新津</v>
      </c>
      <c r="D126" s="166"/>
      <c r="E126" s="166"/>
      <c r="F126" s="166"/>
      <c r="G126" s="166" t="str">
        <f>B130</f>
        <v>松浜</v>
      </c>
      <c r="H126" s="166"/>
      <c r="I126" s="166"/>
      <c r="J126" s="166"/>
      <c r="K126" s="166" t="str">
        <f>B133</f>
        <v>内野</v>
      </c>
      <c r="L126" s="166"/>
      <c r="M126" s="166"/>
      <c r="N126" s="166"/>
      <c r="O126" s="46" t="s">
        <v>147</v>
      </c>
      <c r="P126" s="46" t="s">
        <v>148</v>
      </c>
      <c r="Q126" s="46" t="s">
        <v>149</v>
      </c>
      <c r="R126" s="46" t="s">
        <v>150</v>
      </c>
      <c r="S126" s="46" t="s">
        <v>151</v>
      </c>
    </row>
    <row r="127" spans="2:19">
      <c r="B127" s="166" t="str">
        <f>全体のトーナメント表!P21</f>
        <v>新津</v>
      </c>
      <c r="C127" s="171"/>
      <c r="D127" s="171"/>
      <c r="E127" s="171"/>
      <c r="F127" s="172"/>
      <c r="G127" s="47" t="s">
        <v>144</v>
      </c>
      <c r="H127" s="51">
        <v>0</v>
      </c>
      <c r="I127" s="49" t="s">
        <v>143</v>
      </c>
      <c r="J127" s="51">
        <v>0</v>
      </c>
      <c r="K127" s="47" t="s">
        <v>144</v>
      </c>
      <c r="L127" s="51">
        <v>1</v>
      </c>
      <c r="M127" s="49" t="s">
        <v>143</v>
      </c>
      <c r="N127" s="51">
        <v>1</v>
      </c>
      <c r="O127" s="180">
        <v>4</v>
      </c>
      <c r="P127" s="166">
        <f>D129+H129+L129</f>
        <v>2</v>
      </c>
      <c r="Q127" s="166">
        <f>F129+J129+N129</f>
        <v>1</v>
      </c>
      <c r="R127" s="166">
        <f>P127-Q127</f>
        <v>1</v>
      </c>
      <c r="S127" s="180">
        <v>1</v>
      </c>
    </row>
    <row r="128" spans="2:19">
      <c r="B128" s="166"/>
      <c r="C128" s="173"/>
      <c r="D128" s="173"/>
      <c r="E128" s="173"/>
      <c r="F128" s="174"/>
      <c r="G128" s="50" t="s">
        <v>145</v>
      </c>
      <c r="H128" s="52">
        <v>1</v>
      </c>
      <c r="I128" s="30" t="s">
        <v>143</v>
      </c>
      <c r="J128" s="52">
        <v>0</v>
      </c>
      <c r="K128" s="50" t="s">
        <v>145</v>
      </c>
      <c r="L128" s="52">
        <v>0</v>
      </c>
      <c r="M128" s="30" t="s">
        <v>143</v>
      </c>
      <c r="N128" s="52">
        <v>0</v>
      </c>
      <c r="O128" s="180"/>
      <c r="P128" s="166"/>
      <c r="Q128" s="166"/>
      <c r="R128" s="166"/>
      <c r="S128" s="180"/>
    </row>
    <row r="129" spans="2:19">
      <c r="B129" s="166"/>
      <c r="C129" s="175"/>
      <c r="D129" s="175"/>
      <c r="E129" s="175"/>
      <c r="F129" s="176"/>
      <c r="G129" s="53" t="s">
        <v>146</v>
      </c>
      <c r="H129" s="54">
        <f t="shared" ref="H129" si="197">H127+H128</f>
        <v>1</v>
      </c>
      <c r="I129" s="54" t="s">
        <v>143</v>
      </c>
      <c r="J129" s="55">
        <f t="shared" ref="J129" si="198">J127+J128</f>
        <v>0</v>
      </c>
      <c r="K129" s="53" t="s">
        <v>146</v>
      </c>
      <c r="L129" s="54">
        <f t="shared" ref="L129" si="199">L127+L128</f>
        <v>1</v>
      </c>
      <c r="M129" s="54" t="s">
        <v>143</v>
      </c>
      <c r="N129" s="55">
        <f t="shared" ref="N129" si="200">N127+N128</f>
        <v>1</v>
      </c>
      <c r="O129" s="180"/>
      <c r="P129" s="166"/>
      <c r="Q129" s="166"/>
      <c r="R129" s="166"/>
      <c r="S129" s="180"/>
    </row>
    <row r="130" spans="2:19">
      <c r="B130" s="166" t="str">
        <f>全体のトーナメント表!P22</f>
        <v>松浜</v>
      </c>
      <c r="C130" s="48" t="s">
        <v>144</v>
      </c>
      <c r="D130" s="49">
        <f>J127</f>
        <v>0</v>
      </c>
      <c r="E130" s="49" t="s">
        <v>143</v>
      </c>
      <c r="F130" s="49">
        <f>H127</f>
        <v>0</v>
      </c>
      <c r="G130" s="177"/>
      <c r="H130" s="171"/>
      <c r="I130" s="171"/>
      <c r="J130" s="172"/>
      <c r="K130" s="47" t="s">
        <v>144</v>
      </c>
      <c r="L130" s="51">
        <v>3</v>
      </c>
      <c r="M130" s="49" t="s">
        <v>143</v>
      </c>
      <c r="N130" s="51">
        <v>1</v>
      </c>
      <c r="O130" s="180">
        <v>3</v>
      </c>
      <c r="P130" s="166">
        <f t="shared" ref="P130" si="201">D132+H132+L132</f>
        <v>6</v>
      </c>
      <c r="Q130" s="166">
        <f t="shared" ref="Q130" si="202">F132+J132+N132</f>
        <v>2</v>
      </c>
      <c r="R130" s="166">
        <f t="shared" ref="R130" si="203">P130-Q130</f>
        <v>4</v>
      </c>
      <c r="S130" s="180">
        <v>2</v>
      </c>
    </row>
    <row r="131" spans="2:19">
      <c r="B131" s="166"/>
      <c r="C131" t="s">
        <v>145</v>
      </c>
      <c r="D131" s="30">
        <f>J128</f>
        <v>0</v>
      </c>
      <c r="E131" s="30" t="s">
        <v>143</v>
      </c>
      <c r="F131" s="30">
        <f>H128</f>
        <v>1</v>
      </c>
      <c r="G131" s="178"/>
      <c r="H131" s="173"/>
      <c r="I131" s="173"/>
      <c r="J131" s="174"/>
      <c r="K131" s="50" t="s">
        <v>145</v>
      </c>
      <c r="L131" s="52">
        <v>3</v>
      </c>
      <c r="M131" s="30" t="s">
        <v>143</v>
      </c>
      <c r="N131" s="52">
        <v>0</v>
      </c>
      <c r="O131" s="180"/>
      <c r="P131" s="166"/>
      <c r="Q131" s="166"/>
      <c r="R131" s="166"/>
      <c r="S131" s="180"/>
    </row>
    <row r="132" spans="2:19">
      <c r="B132" s="166"/>
      <c r="C132" s="53" t="s">
        <v>146</v>
      </c>
      <c r="D132" s="54">
        <f t="shared" ref="D132" si="204">D130+D131</f>
        <v>0</v>
      </c>
      <c r="E132" s="54" t="s">
        <v>143</v>
      </c>
      <c r="F132" s="55">
        <f t="shared" ref="F132" si="205">F130+F131</f>
        <v>1</v>
      </c>
      <c r="G132" s="179"/>
      <c r="H132" s="175"/>
      <c r="I132" s="175"/>
      <c r="J132" s="176"/>
      <c r="K132" s="53" t="s">
        <v>146</v>
      </c>
      <c r="L132" s="54">
        <f t="shared" ref="L132" si="206">L130+L131</f>
        <v>6</v>
      </c>
      <c r="M132" s="54" t="s">
        <v>143</v>
      </c>
      <c r="N132" s="55">
        <f t="shared" ref="N132" si="207">N130+N131</f>
        <v>1</v>
      </c>
      <c r="O132" s="180"/>
      <c r="P132" s="166"/>
      <c r="Q132" s="166"/>
      <c r="R132" s="166"/>
      <c r="S132" s="180"/>
    </row>
    <row r="133" spans="2:19">
      <c r="B133" s="166" t="str">
        <f>全体のトーナメント表!P23</f>
        <v>内野</v>
      </c>
      <c r="C133" s="48" t="s">
        <v>144</v>
      </c>
      <c r="D133" s="49">
        <f>N127</f>
        <v>1</v>
      </c>
      <c r="E133" s="49" t="s">
        <v>143</v>
      </c>
      <c r="F133" s="49">
        <f>L127</f>
        <v>1</v>
      </c>
      <c r="G133" s="47" t="s">
        <v>144</v>
      </c>
      <c r="H133" s="49">
        <f>N130</f>
        <v>1</v>
      </c>
      <c r="I133" s="49" t="s">
        <v>143</v>
      </c>
      <c r="J133" s="49">
        <f>L130</f>
        <v>3</v>
      </c>
      <c r="K133" s="177"/>
      <c r="L133" s="171"/>
      <c r="M133" s="171"/>
      <c r="N133" s="172"/>
      <c r="O133" s="180">
        <v>1</v>
      </c>
      <c r="P133" s="166">
        <f t="shared" ref="P133" si="208">D135+H135+L135</f>
        <v>2</v>
      </c>
      <c r="Q133" s="166">
        <f t="shared" ref="Q133" si="209">F135+J135+N135</f>
        <v>7</v>
      </c>
      <c r="R133" s="166">
        <f t="shared" ref="R133" si="210">P133-Q133</f>
        <v>-5</v>
      </c>
      <c r="S133" s="180">
        <v>3</v>
      </c>
    </row>
    <row r="134" spans="2:19">
      <c r="B134" s="166"/>
      <c r="C134" t="s">
        <v>145</v>
      </c>
      <c r="D134" s="30">
        <f>N128</f>
        <v>0</v>
      </c>
      <c r="E134" s="30" t="s">
        <v>143</v>
      </c>
      <c r="F134" s="30">
        <f>L128</f>
        <v>0</v>
      </c>
      <c r="G134" s="50" t="s">
        <v>145</v>
      </c>
      <c r="H134" s="30">
        <f>N131</f>
        <v>0</v>
      </c>
      <c r="I134" s="30" t="s">
        <v>143</v>
      </c>
      <c r="J134" s="30">
        <f>L131</f>
        <v>3</v>
      </c>
      <c r="K134" s="178"/>
      <c r="L134" s="173"/>
      <c r="M134" s="173"/>
      <c r="N134" s="174"/>
      <c r="O134" s="180"/>
      <c r="P134" s="166"/>
      <c r="Q134" s="166"/>
      <c r="R134" s="166"/>
      <c r="S134" s="180"/>
    </row>
    <row r="135" spans="2:19">
      <c r="B135" s="166"/>
      <c r="C135" s="53" t="s">
        <v>146</v>
      </c>
      <c r="D135" s="54">
        <f t="shared" ref="D135" si="211">D133+D134</f>
        <v>1</v>
      </c>
      <c r="E135" s="54" t="s">
        <v>143</v>
      </c>
      <c r="F135" s="55">
        <f t="shared" ref="F135" si="212">F133+F134</f>
        <v>1</v>
      </c>
      <c r="G135" s="53" t="s">
        <v>146</v>
      </c>
      <c r="H135" s="54">
        <f t="shared" ref="H135" si="213">H133+H134</f>
        <v>1</v>
      </c>
      <c r="I135" s="54" t="s">
        <v>143</v>
      </c>
      <c r="J135" s="55">
        <f t="shared" ref="J135" si="214">J133+J134</f>
        <v>6</v>
      </c>
      <c r="K135" s="179"/>
      <c r="L135" s="175"/>
      <c r="M135" s="175"/>
      <c r="N135" s="176"/>
      <c r="O135" s="180"/>
      <c r="P135" s="166"/>
      <c r="Q135" s="166"/>
      <c r="R135" s="166"/>
      <c r="S135" s="180"/>
    </row>
    <row r="139" spans="2:19">
      <c r="B139" s="46">
        <v>13</v>
      </c>
      <c r="C139" s="166" t="str">
        <f>B140</f>
        <v>パストゥーディオ</v>
      </c>
      <c r="D139" s="166"/>
      <c r="E139" s="166"/>
      <c r="F139" s="166"/>
      <c r="G139" s="166" t="str">
        <f>B143</f>
        <v>東山の下</v>
      </c>
      <c r="H139" s="166"/>
      <c r="I139" s="166"/>
      <c r="J139" s="166"/>
      <c r="K139" s="166" t="str">
        <f>B146</f>
        <v>真砂</v>
      </c>
      <c r="L139" s="166"/>
      <c r="M139" s="166"/>
      <c r="N139" s="166"/>
      <c r="O139" s="46" t="s">
        <v>147</v>
      </c>
      <c r="P139" s="46" t="s">
        <v>148</v>
      </c>
      <c r="Q139" s="46" t="s">
        <v>149</v>
      </c>
      <c r="R139" s="46" t="s">
        <v>150</v>
      </c>
      <c r="S139" s="46" t="s">
        <v>151</v>
      </c>
    </row>
    <row r="140" spans="2:19">
      <c r="B140" s="166" t="str">
        <f>全体のトーナメント表!P26</f>
        <v>パストゥーディオ</v>
      </c>
      <c r="C140" s="171"/>
      <c r="D140" s="171"/>
      <c r="E140" s="171"/>
      <c r="F140" s="172"/>
      <c r="G140" s="47" t="s">
        <v>144</v>
      </c>
      <c r="H140" s="51">
        <v>2</v>
      </c>
      <c r="I140" s="49" t="s">
        <v>143</v>
      </c>
      <c r="J140" s="51">
        <v>0</v>
      </c>
      <c r="K140" s="47" t="s">
        <v>144</v>
      </c>
      <c r="L140" s="51">
        <v>0</v>
      </c>
      <c r="M140" s="49" t="s">
        <v>143</v>
      </c>
      <c r="N140" s="51">
        <v>0</v>
      </c>
      <c r="O140" s="180">
        <v>6</v>
      </c>
      <c r="P140" s="166">
        <f>D142+H142+L142</f>
        <v>3</v>
      </c>
      <c r="Q140" s="166">
        <f>F142+J142+N142</f>
        <v>0</v>
      </c>
      <c r="R140" s="166">
        <f>P140-Q140</f>
        <v>3</v>
      </c>
      <c r="S140" s="180">
        <v>1</v>
      </c>
    </row>
    <row r="141" spans="2:19">
      <c r="B141" s="166"/>
      <c r="C141" s="173"/>
      <c r="D141" s="173"/>
      <c r="E141" s="173"/>
      <c r="F141" s="174"/>
      <c r="G141" s="50" t="s">
        <v>145</v>
      </c>
      <c r="H141" s="52">
        <v>0</v>
      </c>
      <c r="I141" s="30" t="s">
        <v>143</v>
      </c>
      <c r="J141" s="52">
        <v>0</v>
      </c>
      <c r="K141" s="50" t="s">
        <v>145</v>
      </c>
      <c r="L141" s="52">
        <v>1</v>
      </c>
      <c r="M141" s="30" t="s">
        <v>143</v>
      </c>
      <c r="N141" s="52">
        <v>0</v>
      </c>
      <c r="O141" s="180"/>
      <c r="P141" s="166"/>
      <c r="Q141" s="166"/>
      <c r="R141" s="166"/>
      <c r="S141" s="180"/>
    </row>
    <row r="142" spans="2:19">
      <c r="B142" s="166"/>
      <c r="C142" s="175"/>
      <c r="D142" s="175"/>
      <c r="E142" s="175"/>
      <c r="F142" s="176"/>
      <c r="G142" s="53" t="s">
        <v>146</v>
      </c>
      <c r="H142" s="54">
        <f t="shared" ref="H142" si="215">H140+H141</f>
        <v>2</v>
      </c>
      <c r="I142" s="54" t="s">
        <v>143</v>
      </c>
      <c r="J142" s="55">
        <f t="shared" ref="J142" si="216">J140+J141</f>
        <v>0</v>
      </c>
      <c r="K142" s="53" t="s">
        <v>146</v>
      </c>
      <c r="L142" s="54">
        <f t="shared" ref="L142" si="217">L140+L141</f>
        <v>1</v>
      </c>
      <c r="M142" s="54" t="s">
        <v>143</v>
      </c>
      <c r="N142" s="55">
        <f t="shared" ref="N142" si="218">N140+N141</f>
        <v>0</v>
      </c>
      <c r="O142" s="180"/>
      <c r="P142" s="166"/>
      <c r="Q142" s="166"/>
      <c r="R142" s="166"/>
      <c r="S142" s="180"/>
    </row>
    <row r="143" spans="2:19">
      <c r="B143" s="166" t="str">
        <f>全体のトーナメント表!P27</f>
        <v>東山の下</v>
      </c>
      <c r="C143" s="48" t="s">
        <v>144</v>
      </c>
      <c r="D143" s="49">
        <f>J140</f>
        <v>0</v>
      </c>
      <c r="E143" s="49" t="s">
        <v>143</v>
      </c>
      <c r="F143" s="49">
        <f>H140</f>
        <v>2</v>
      </c>
      <c r="G143" s="177"/>
      <c r="H143" s="171"/>
      <c r="I143" s="171"/>
      <c r="J143" s="172"/>
      <c r="K143" s="47" t="s">
        <v>144</v>
      </c>
      <c r="L143" s="51">
        <v>0</v>
      </c>
      <c r="M143" s="49" t="s">
        <v>143</v>
      </c>
      <c r="N143" s="51">
        <v>0</v>
      </c>
      <c r="O143" s="180">
        <v>0</v>
      </c>
      <c r="P143" s="166">
        <f t="shared" ref="P143" si="219">D145+H145+L145</f>
        <v>0</v>
      </c>
      <c r="Q143" s="166">
        <f t="shared" ref="Q143" si="220">F145+J145+N145</f>
        <v>5</v>
      </c>
      <c r="R143" s="166">
        <f t="shared" ref="R143" si="221">P143-Q143</f>
        <v>-5</v>
      </c>
      <c r="S143" s="180">
        <v>3</v>
      </c>
    </row>
    <row r="144" spans="2:19">
      <c r="B144" s="166"/>
      <c r="C144" t="s">
        <v>145</v>
      </c>
      <c r="D144" s="30">
        <f>J141</f>
        <v>0</v>
      </c>
      <c r="E144" s="30" t="s">
        <v>143</v>
      </c>
      <c r="F144" s="30">
        <f>H141</f>
        <v>0</v>
      </c>
      <c r="G144" s="178"/>
      <c r="H144" s="173"/>
      <c r="I144" s="173"/>
      <c r="J144" s="174"/>
      <c r="K144" s="50" t="s">
        <v>145</v>
      </c>
      <c r="L144" s="52">
        <v>0</v>
      </c>
      <c r="M144" s="30" t="s">
        <v>143</v>
      </c>
      <c r="N144" s="52">
        <v>3</v>
      </c>
      <c r="O144" s="180"/>
      <c r="P144" s="166"/>
      <c r="Q144" s="166"/>
      <c r="R144" s="166"/>
      <c r="S144" s="180"/>
    </row>
    <row r="145" spans="2:19">
      <c r="B145" s="166"/>
      <c r="C145" s="53" t="s">
        <v>146</v>
      </c>
      <c r="D145" s="54">
        <f t="shared" ref="D145" si="222">D143+D144</f>
        <v>0</v>
      </c>
      <c r="E145" s="54" t="s">
        <v>143</v>
      </c>
      <c r="F145" s="55">
        <f t="shared" ref="F145" si="223">F143+F144</f>
        <v>2</v>
      </c>
      <c r="G145" s="179"/>
      <c r="H145" s="175"/>
      <c r="I145" s="175"/>
      <c r="J145" s="176"/>
      <c r="K145" s="53" t="s">
        <v>146</v>
      </c>
      <c r="L145" s="54">
        <f t="shared" ref="L145" si="224">L143+L144</f>
        <v>0</v>
      </c>
      <c r="M145" s="54" t="s">
        <v>143</v>
      </c>
      <c r="N145" s="55">
        <f t="shared" ref="N145" si="225">N143+N144</f>
        <v>3</v>
      </c>
      <c r="O145" s="180"/>
      <c r="P145" s="166"/>
      <c r="Q145" s="166"/>
      <c r="R145" s="166"/>
      <c r="S145" s="180"/>
    </row>
    <row r="146" spans="2:19">
      <c r="B146" s="166" t="str">
        <f>全体のトーナメント表!P28</f>
        <v>真砂</v>
      </c>
      <c r="C146" s="48" t="s">
        <v>144</v>
      </c>
      <c r="D146" s="49">
        <f>N140</f>
        <v>0</v>
      </c>
      <c r="E146" s="49" t="s">
        <v>143</v>
      </c>
      <c r="F146" s="49">
        <f>L140</f>
        <v>0</v>
      </c>
      <c r="G146" s="47" t="s">
        <v>144</v>
      </c>
      <c r="H146" s="49">
        <f>N143</f>
        <v>0</v>
      </c>
      <c r="I146" s="49" t="s">
        <v>143</v>
      </c>
      <c r="J146" s="49">
        <f>L143</f>
        <v>0</v>
      </c>
      <c r="K146" s="177"/>
      <c r="L146" s="171"/>
      <c r="M146" s="171"/>
      <c r="N146" s="172"/>
      <c r="O146" s="180">
        <v>3</v>
      </c>
      <c r="P146" s="166">
        <f t="shared" ref="P146" si="226">D148+H148+L148</f>
        <v>3</v>
      </c>
      <c r="Q146" s="166">
        <f t="shared" ref="Q146" si="227">F148+J148+N148</f>
        <v>1</v>
      </c>
      <c r="R146" s="166">
        <f t="shared" ref="R146" si="228">P146-Q146</f>
        <v>2</v>
      </c>
      <c r="S146" s="180">
        <v>2</v>
      </c>
    </row>
    <row r="147" spans="2:19">
      <c r="B147" s="166"/>
      <c r="C147" t="s">
        <v>145</v>
      </c>
      <c r="D147" s="30">
        <f>N141</f>
        <v>0</v>
      </c>
      <c r="E147" s="30" t="s">
        <v>143</v>
      </c>
      <c r="F147" s="30">
        <f>L141</f>
        <v>1</v>
      </c>
      <c r="G147" s="50" t="s">
        <v>145</v>
      </c>
      <c r="H147" s="30">
        <f>N144</f>
        <v>3</v>
      </c>
      <c r="I147" s="30" t="s">
        <v>143</v>
      </c>
      <c r="J147" s="30">
        <f>L144</f>
        <v>0</v>
      </c>
      <c r="K147" s="178"/>
      <c r="L147" s="173"/>
      <c r="M147" s="173"/>
      <c r="N147" s="174"/>
      <c r="O147" s="180"/>
      <c r="P147" s="166"/>
      <c r="Q147" s="166"/>
      <c r="R147" s="166"/>
      <c r="S147" s="180"/>
    </row>
    <row r="148" spans="2:19">
      <c r="B148" s="166"/>
      <c r="C148" s="53" t="s">
        <v>146</v>
      </c>
      <c r="D148" s="54">
        <f t="shared" ref="D148" si="229">D146+D147</f>
        <v>0</v>
      </c>
      <c r="E148" s="54" t="s">
        <v>143</v>
      </c>
      <c r="F148" s="55">
        <f t="shared" ref="F148" si="230">F146+F147</f>
        <v>1</v>
      </c>
      <c r="G148" s="53" t="s">
        <v>146</v>
      </c>
      <c r="H148" s="54">
        <f t="shared" ref="H148" si="231">H146+H147</f>
        <v>3</v>
      </c>
      <c r="I148" s="54" t="s">
        <v>143</v>
      </c>
      <c r="J148" s="55">
        <f t="shared" ref="J148" si="232">J146+J147</f>
        <v>0</v>
      </c>
      <c r="K148" s="179"/>
      <c r="L148" s="175"/>
      <c r="M148" s="175"/>
      <c r="N148" s="176"/>
      <c r="O148" s="180"/>
      <c r="P148" s="166"/>
      <c r="Q148" s="166"/>
      <c r="R148" s="166"/>
      <c r="S148" s="180"/>
    </row>
    <row r="150" spans="2:19">
      <c r="B150" s="46">
        <v>14</v>
      </c>
      <c r="C150" s="166" t="str">
        <f>B151</f>
        <v>ドリーム</v>
      </c>
      <c r="D150" s="166"/>
      <c r="E150" s="166"/>
      <c r="F150" s="166"/>
      <c r="G150" s="166" t="str">
        <f>B154</f>
        <v>女池</v>
      </c>
      <c r="H150" s="166"/>
      <c r="I150" s="166"/>
      <c r="J150" s="166"/>
      <c r="K150" s="166" t="str">
        <f>B157</f>
        <v>小針</v>
      </c>
      <c r="L150" s="166"/>
      <c r="M150" s="166"/>
      <c r="N150" s="166"/>
      <c r="O150" s="46" t="s">
        <v>147</v>
      </c>
      <c r="P150" s="46" t="s">
        <v>148</v>
      </c>
      <c r="Q150" s="46" t="s">
        <v>149</v>
      </c>
      <c r="R150" s="46" t="s">
        <v>150</v>
      </c>
      <c r="S150" s="46" t="s">
        <v>151</v>
      </c>
    </row>
    <row r="151" spans="2:19">
      <c r="B151" s="166" t="str">
        <f>全体のトーナメント表!P31</f>
        <v>ドリーム</v>
      </c>
      <c r="C151" s="171"/>
      <c r="D151" s="171"/>
      <c r="E151" s="171"/>
      <c r="F151" s="172"/>
      <c r="G151" s="47" t="s">
        <v>144</v>
      </c>
      <c r="H151" s="51">
        <v>4</v>
      </c>
      <c r="I151" s="49" t="s">
        <v>143</v>
      </c>
      <c r="J151" s="51">
        <v>0</v>
      </c>
      <c r="K151" s="47" t="s">
        <v>144</v>
      </c>
      <c r="L151" s="51">
        <v>5</v>
      </c>
      <c r="M151" s="49" t="s">
        <v>143</v>
      </c>
      <c r="N151" s="51">
        <v>0</v>
      </c>
      <c r="O151" s="180">
        <v>6</v>
      </c>
      <c r="P151" s="166">
        <f>D153+H153+L153</f>
        <v>16</v>
      </c>
      <c r="Q151" s="166">
        <f>F153+J153+N153</f>
        <v>0</v>
      </c>
      <c r="R151" s="166">
        <f>P151-Q151</f>
        <v>16</v>
      </c>
      <c r="S151" s="180">
        <v>1</v>
      </c>
    </row>
    <row r="152" spans="2:19">
      <c r="B152" s="166"/>
      <c r="C152" s="173"/>
      <c r="D152" s="173"/>
      <c r="E152" s="173"/>
      <c r="F152" s="174"/>
      <c r="G152" s="50" t="s">
        <v>145</v>
      </c>
      <c r="H152" s="52">
        <v>4</v>
      </c>
      <c r="I152" s="30" t="s">
        <v>143</v>
      </c>
      <c r="J152" s="52">
        <v>0</v>
      </c>
      <c r="K152" s="50" t="s">
        <v>145</v>
      </c>
      <c r="L152" s="52">
        <v>3</v>
      </c>
      <c r="M152" s="30" t="s">
        <v>143</v>
      </c>
      <c r="N152" s="52">
        <v>0</v>
      </c>
      <c r="O152" s="180"/>
      <c r="P152" s="166"/>
      <c r="Q152" s="166"/>
      <c r="R152" s="166"/>
      <c r="S152" s="180"/>
    </row>
    <row r="153" spans="2:19">
      <c r="B153" s="166"/>
      <c r="C153" s="175"/>
      <c r="D153" s="175"/>
      <c r="E153" s="175"/>
      <c r="F153" s="176"/>
      <c r="G153" s="53" t="s">
        <v>146</v>
      </c>
      <c r="H153" s="54">
        <f t="shared" ref="H153" si="233">H151+H152</f>
        <v>8</v>
      </c>
      <c r="I153" s="54" t="s">
        <v>143</v>
      </c>
      <c r="J153" s="55">
        <f t="shared" ref="J153" si="234">J151+J152</f>
        <v>0</v>
      </c>
      <c r="K153" s="53" t="s">
        <v>146</v>
      </c>
      <c r="L153" s="54">
        <f t="shared" ref="L153" si="235">L151+L152</f>
        <v>8</v>
      </c>
      <c r="M153" s="54" t="s">
        <v>143</v>
      </c>
      <c r="N153" s="55">
        <f t="shared" ref="N153" si="236">N151+N152</f>
        <v>0</v>
      </c>
      <c r="O153" s="180"/>
      <c r="P153" s="166"/>
      <c r="Q153" s="166"/>
      <c r="R153" s="166"/>
      <c r="S153" s="180"/>
    </row>
    <row r="154" spans="2:19">
      <c r="B154" s="166" t="str">
        <f>全体のトーナメント表!P32</f>
        <v>女池</v>
      </c>
      <c r="C154" s="48" t="s">
        <v>144</v>
      </c>
      <c r="D154" s="49">
        <f>J151</f>
        <v>0</v>
      </c>
      <c r="E154" s="49" t="s">
        <v>143</v>
      </c>
      <c r="F154" s="49">
        <f>H151</f>
        <v>4</v>
      </c>
      <c r="G154" s="177"/>
      <c r="H154" s="171"/>
      <c r="I154" s="171"/>
      <c r="J154" s="172"/>
      <c r="K154" s="47" t="s">
        <v>144</v>
      </c>
      <c r="L154" s="51">
        <v>0</v>
      </c>
      <c r="M154" s="49" t="s">
        <v>143</v>
      </c>
      <c r="N154" s="51">
        <v>0</v>
      </c>
      <c r="O154" s="180">
        <v>3</v>
      </c>
      <c r="P154" s="166">
        <f t="shared" ref="P154" si="237">D156+H156+L156</f>
        <v>2</v>
      </c>
      <c r="Q154" s="166">
        <f t="shared" ref="Q154" si="238">F156+J156+N156</f>
        <v>8</v>
      </c>
      <c r="R154" s="166">
        <f t="shared" ref="R154" si="239">P154-Q154</f>
        <v>-6</v>
      </c>
      <c r="S154" s="180">
        <v>2</v>
      </c>
    </row>
    <row r="155" spans="2:19">
      <c r="B155" s="166"/>
      <c r="C155" t="s">
        <v>145</v>
      </c>
      <c r="D155" s="30">
        <f>J152</f>
        <v>0</v>
      </c>
      <c r="E155" s="30" t="s">
        <v>143</v>
      </c>
      <c r="F155" s="30">
        <f>H152</f>
        <v>4</v>
      </c>
      <c r="G155" s="178"/>
      <c r="H155" s="173"/>
      <c r="I155" s="173"/>
      <c r="J155" s="174"/>
      <c r="K155" s="50" t="s">
        <v>145</v>
      </c>
      <c r="L155" s="52">
        <v>2</v>
      </c>
      <c r="M155" s="30" t="s">
        <v>143</v>
      </c>
      <c r="N155" s="52">
        <v>0</v>
      </c>
      <c r="O155" s="180"/>
      <c r="P155" s="166"/>
      <c r="Q155" s="166"/>
      <c r="R155" s="166"/>
      <c r="S155" s="180"/>
    </row>
    <row r="156" spans="2:19">
      <c r="B156" s="166"/>
      <c r="C156" s="53" t="s">
        <v>146</v>
      </c>
      <c r="D156" s="54">
        <f t="shared" ref="D156" si="240">D154+D155</f>
        <v>0</v>
      </c>
      <c r="E156" s="54" t="s">
        <v>143</v>
      </c>
      <c r="F156" s="55">
        <f t="shared" ref="F156" si="241">F154+F155</f>
        <v>8</v>
      </c>
      <c r="G156" s="179"/>
      <c r="H156" s="175"/>
      <c r="I156" s="175"/>
      <c r="J156" s="176"/>
      <c r="K156" s="53" t="s">
        <v>146</v>
      </c>
      <c r="L156" s="54">
        <f t="shared" ref="L156" si="242">L154+L155</f>
        <v>2</v>
      </c>
      <c r="M156" s="54" t="s">
        <v>143</v>
      </c>
      <c r="N156" s="55">
        <f t="shared" ref="N156" si="243">N154+N155</f>
        <v>0</v>
      </c>
      <c r="O156" s="180"/>
      <c r="P156" s="166"/>
      <c r="Q156" s="166"/>
      <c r="R156" s="166"/>
      <c r="S156" s="180"/>
    </row>
    <row r="157" spans="2:19">
      <c r="B157" s="166" t="str">
        <f>全体のトーナメント表!P33</f>
        <v>小針</v>
      </c>
      <c r="C157" s="48" t="s">
        <v>144</v>
      </c>
      <c r="D157" s="49">
        <f>N151</f>
        <v>0</v>
      </c>
      <c r="E157" s="49" t="s">
        <v>143</v>
      </c>
      <c r="F157" s="49">
        <f>L151</f>
        <v>5</v>
      </c>
      <c r="G157" s="47" t="s">
        <v>144</v>
      </c>
      <c r="H157" s="49">
        <f>N154</f>
        <v>0</v>
      </c>
      <c r="I157" s="49" t="s">
        <v>143</v>
      </c>
      <c r="J157" s="49">
        <f>L154</f>
        <v>0</v>
      </c>
      <c r="K157" s="177"/>
      <c r="L157" s="171"/>
      <c r="M157" s="171"/>
      <c r="N157" s="172"/>
      <c r="O157" s="180">
        <v>0</v>
      </c>
      <c r="P157" s="166">
        <f t="shared" ref="P157" si="244">D159+H159+L159</f>
        <v>0</v>
      </c>
      <c r="Q157" s="166">
        <f t="shared" ref="Q157" si="245">F159+J159+N159</f>
        <v>10</v>
      </c>
      <c r="R157" s="166">
        <f t="shared" ref="R157" si="246">P157-Q157</f>
        <v>-10</v>
      </c>
      <c r="S157" s="180">
        <v>3</v>
      </c>
    </row>
    <row r="158" spans="2:19">
      <c r="B158" s="166"/>
      <c r="C158" t="s">
        <v>145</v>
      </c>
      <c r="D158" s="30">
        <f>N152</f>
        <v>0</v>
      </c>
      <c r="E158" s="30" t="s">
        <v>143</v>
      </c>
      <c r="F158" s="30">
        <f>L152</f>
        <v>3</v>
      </c>
      <c r="G158" s="50" t="s">
        <v>145</v>
      </c>
      <c r="H158" s="30">
        <f>N155</f>
        <v>0</v>
      </c>
      <c r="I158" s="30" t="s">
        <v>143</v>
      </c>
      <c r="J158" s="30">
        <f>L155</f>
        <v>2</v>
      </c>
      <c r="K158" s="178"/>
      <c r="L158" s="173"/>
      <c r="M158" s="173"/>
      <c r="N158" s="174"/>
      <c r="O158" s="180"/>
      <c r="P158" s="166"/>
      <c r="Q158" s="166"/>
      <c r="R158" s="166"/>
      <c r="S158" s="180"/>
    </row>
    <row r="159" spans="2:19">
      <c r="B159" s="166"/>
      <c r="C159" s="53" t="s">
        <v>146</v>
      </c>
      <c r="D159" s="54">
        <f t="shared" ref="D159" si="247">D157+D158</f>
        <v>0</v>
      </c>
      <c r="E159" s="54" t="s">
        <v>143</v>
      </c>
      <c r="F159" s="55">
        <f t="shared" ref="F159" si="248">F157+F158</f>
        <v>8</v>
      </c>
      <c r="G159" s="53" t="s">
        <v>146</v>
      </c>
      <c r="H159" s="54">
        <f t="shared" ref="H159" si="249">H157+H158</f>
        <v>0</v>
      </c>
      <c r="I159" s="54" t="s">
        <v>143</v>
      </c>
      <c r="J159" s="55">
        <f t="shared" ref="J159" si="250">J157+J158</f>
        <v>2</v>
      </c>
      <c r="K159" s="179"/>
      <c r="L159" s="175"/>
      <c r="M159" s="175"/>
      <c r="N159" s="176"/>
      <c r="O159" s="180"/>
      <c r="P159" s="166"/>
      <c r="Q159" s="166"/>
      <c r="R159" s="166"/>
      <c r="S159" s="180"/>
    </row>
  </sheetData>
  <mergeCells count="339">
    <mergeCell ref="S157:S159"/>
    <mergeCell ref="B157:B159"/>
    <mergeCell ref="K157:N159"/>
    <mergeCell ref="O157:O159"/>
    <mergeCell ref="P157:P159"/>
    <mergeCell ref="Q157:Q159"/>
    <mergeCell ref="R157:R159"/>
    <mergeCell ref="S151:S153"/>
    <mergeCell ref="B154:B156"/>
    <mergeCell ref="G154:J156"/>
    <mergeCell ref="O154:O156"/>
    <mergeCell ref="P154:P156"/>
    <mergeCell ref="Q154:Q156"/>
    <mergeCell ref="R154:R156"/>
    <mergeCell ref="S154:S156"/>
    <mergeCell ref="S146:S148"/>
    <mergeCell ref="C150:F150"/>
    <mergeCell ref="G150:J150"/>
    <mergeCell ref="K150:N150"/>
    <mergeCell ref="B151:B153"/>
    <mergeCell ref="C151:F153"/>
    <mergeCell ref="O151:O153"/>
    <mergeCell ref="P151:P153"/>
    <mergeCell ref="Q151:Q153"/>
    <mergeCell ref="R151:R153"/>
    <mergeCell ref="B146:B148"/>
    <mergeCell ref="K146:N148"/>
    <mergeCell ref="O146:O148"/>
    <mergeCell ref="P146:P148"/>
    <mergeCell ref="Q146:Q148"/>
    <mergeCell ref="R146:R148"/>
    <mergeCell ref="S140:S142"/>
    <mergeCell ref="B143:B145"/>
    <mergeCell ref="G143:J145"/>
    <mergeCell ref="O143:O145"/>
    <mergeCell ref="P143:P145"/>
    <mergeCell ref="Q143:Q145"/>
    <mergeCell ref="R143:R145"/>
    <mergeCell ref="S143:S145"/>
    <mergeCell ref="S133:S135"/>
    <mergeCell ref="C139:F139"/>
    <mergeCell ref="G139:J139"/>
    <mergeCell ref="K139:N139"/>
    <mergeCell ref="B140:B142"/>
    <mergeCell ref="C140:F142"/>
    <mergeCell ref="O140:O142"/>
    <mergeCell ref="P140:P142"/>
    <mergeCell ref="Q140:Q142"/>
    <mergeCell ref="R140:R142"/>
    <mergeCell ref="B133:B135"/>
    <mergeCell ref="K133:N135"/>
    <mergeCell ref="O133:O135"/>
    <mergeCell ref="P133:P135"/>
    <mergeCell ref="Q133:Q135"/>
    <mergeCell ref="R133:R135"/>
    <mergeCell ref="S127:S129"/>
    <mergeCell ref="B130:B132"/>
    <mergeCell ref="G130:J132"/>
    <mergeCell ref="O130:O132"/>
    <mergeCell ref="P130:P132"/>
    <mergeCell ref="Q130:Q132"/>
    <mergeCell ref="R130:R132"/>
    <mergeCell ref="S130:S132"/>
    <mergeCell ref="S122:S124"/>
    <mergeCell ref="C126:F126"/>
    <mergeCell ref="G126:J126"/>
    <mergeCell ref="K126:N126"/>
    <mergeCell ref="B127:B129"/>
    <mergeCell ref="C127:F129"/>
    <mergeCell ref="O127:O129"/>
    <mergeCell ref="P127:P129"/>
    <mergeCell ref="Q127:Q129"/>
    <mergeCell ref="R127:R129"/>
    <mergeCell ref="B122:B124"/>
    <mergeCell ref="K122:N124"/>
    <mergeCell ref="O122:O124"/>
    <mergeCell ref="P122:P124"/>
    <mergeCell ref="Q122:Q124"/>
    <mergeCell ref="R122:R124"/>
    <mergeCell ref="S116:S118"/>
    <mergeCell ref="B119:B121"/>
    <mergeCell ref="G119:J121"/>
    <mergeCell ref="O119:O121"/>
    <mergeCell ref="P119:P121"/>
    <mergeCell ref="Q119:Q121"/>
    <mergeCell ref="R119:R121"/>
    <mergeCell ref="S119:S121"/>
    <mergeCell ref="S111:S113"/>
    <mergeCell ref="C115:F115"/>
    <mergeCell ref="G115:J115"/>
    <mergeCell ref="K115:N115"/>
    <mergeCell ref="B116:B118"/>
    <mergeCell ref="C116:F118"/>
    <mergeCell ref="O116:O118"/>
    <mergeCell ref="P116:P118"/>
    <mergeCell ref="Q116:Q118"/>
    <mergeCell ref="R116:R118"/>
    <mergeCell ref="B111:B113"/>
    <mergeCell ref="K111:N113"/>
    <mergeCell ref="O111:O113"/>
    <mergeCell ref="P111:P113"/>
    <mergeCell ref="Q111:Q113"/>
    <mergeCell ref="R111:R113"/>
    <mergeCell ref="S105:S107"/>
    <mergeCell ref="B108:B110"/>
    <mergeCell ref="G108:J110"/>
    <mergeCell ref="O108:O110"/>
    <mergeCell ref="P108:P110"/>
    <mergeCell ref="Q108:Q110"/>
    <mergeCell ref="R108:R110"/>
    <mergeCell ref="S108:S110"/>
    <mergeCell ref="S100:S102"/>
    <mergeCell ref="C104:F104"/>
    <mergeCell ref="G104:J104"/>
    <mergeCell ref="K104:N104"/>
    <mergeCell ref="B105:B107"/>
    <mergeCell ref="C105:F107"/>
    <mergeCell ref="O105:O107"/>
    <mergeCell ref="P105:P107"/>
    <mergeCell ref="Q105:Q107"/>
    <mergeCell ref="R105:R107"/>
    <mergeCell ref="B100:B102"/>
    <mergeCell ref="K100:N102"/>
    <mergeCell ref="O100:O102"/>
    <mergeCell ref="P100:P102"/>
    <mergeCell ref="Q100:Q102"/>
    <mergeCell ref="R100:R102"/>
    <mergeCell ref="S94:S96"/>
    <mergeCell ref="B97:B99"/>
    <mergeCell ref="G97:J99"/>
    <mergeCell ref="O97:O99"/>
    <mergeCell ref="P97:P99"/>
    <mergeCell ref="Q97:Q99"/>
    <mergeCell ref="R97:R99"/>
    <mergeCell ref="S97:S99"/>
    <mergeCell ref="S87:S89"/>
    <mergeCell ref="C93:F93"/>
    <mergeCell ref="G93:J93"/>
    <mergeCell ref="K93:N93"/>
    <mergeCell ref="B94:B96"/>
    <mergeCell ref="C94:F96"/>
    <mergeCell ref="O94:O96"/>
    <mergeCell ref="P94:P96"/>
    <mergeCell ref="Q94:Q96"/>
    <mergeCell ref="R94:R96"/>
    <mergeCell ref="B87:B89"/>
    <mergeCell ref="K87:N89"/>
    <mergeCell ref="O87:O89"/>
    <mergeCell ref="P87:P89"/>
    <mergeCell ref="Q87:Q89"/>
    <mergeCell ref="R87:R89"/>
    <mergeCell ref="S81:S83"/>
    <mergeCell ref="B84:B86"/>
    <mergeCell ref="G84:J86"/>
    <mergeCell ref="O84:O86"/>
    <mergeCell ref="P84:P86"/>
    <mergeCell ref="Q84:Q86"/>
    <mergeCell ref="R84:R86"/>
    <mergeCell ref="S84:S86"/>
    <mergeCell ref="B81:B83"/>
    <mergeCell ref="C81:F83"/>
    <mergeCell ref="O81:O83"/>
    <mergeCell ref="P81:P83"/>
    <mergeCell ref="Q81:Q83"/>
    <mergeCell ref="R81:R83"/>
    <mergeCell ref="A1:S1"/>
    <mergeCell ref="Q2:S2"/>
    <mergeCell ref="B2:E2"/>
    <mergeCell ref="C80:F80"/>
    <mergeCell ref="G80:J80"/>
    <mergeCell ref="K80:N80"/>
    <mergeCell ref="S73:S75"/>
    <mergeCell ref="B76:B78"/>
    <mergeCell ref="K76:N78"/>
    <mergeCell ref="O76:O78"/>
    <mergeCell ref="P76:P78"/>
    <mergeCell ref="Q76:Q78"/>
    <mergeCell ref="R76:R78"/>
    <mergeCell ref="S76:S78"/>
    <mergeCell ref="P70:P72"/>
    <mergeCell ref="Q70:Q72"/>
    <mergeCell ref="R70:R72"/>
    <mergeCell ref="S70:S72"/>
    <mergeCell ref="B73:B75"/>
    <mergeCell ref="G73:J75"/>
    <mergeCell ref="O73:O75"/>
    <mergeCell ref="P73:P75"/>
    <mergeCell ref="Q73:Q75"/>
    <mergeCell ref="R73:R75"/>
    <mergeCell ref="B70:B72"/>
    <mergeCell ref="C70:F72"/>
    <mergeCell ref="O70:O72"/>
    <mergeCell ref="S62:S64"/>
    <mergeCell ref="B65:B67"/>
    <mergeCell ref="K65:N67"/>
    <mergeCell ref="O65:O67"/>
    <mergeCell ref="P65:P67"/>
    <mergeCell ref="Q65:Q67"/>
    <mergeCell ref="R65:R67"/>
    <mergeCell ref="S65:S67"/>
    <mergeCell ref="B62:B64"/>
    <mergeCell ref="G62:J64"/>
    <mergeCell ref="O62:O64"/>
    <mergeCell ref="P62:P64"/>
    <mergeCell ref="Q62:Q64"/>
    <mergeCell ref="R62:R64"/>
    <mergeCell ref="C69:F69"/>
    <mergeCell ref="G69:J69"/>
    <mergeCell ref="K69:N69"/>
    <mergeCell ref="B59:B61"/>
    <mergeCell ref="C59:F61"/>
    <mergeCell ref="O59:O61"/>
    <mergeCell ref="S51:S53"/>
    <mergeCell ref="B54:B56"/>
    <mergeCell ref="K54:N56"/>
    <mergeCell ref="O54:O56"/>
    <mergeCell ref="P54:P56"/>
    <mergeCell ref="Q54:Q56"/>
    <mergeCell ref="R54:R56"/>
    <mergeCell ref="S54:S56"/>
    <mergeCell ref="P59:P61"/>
    <mergeCell ref="Q59:Q61"/>
    <mergeCell ref="R59:R61"/>
    <mergeCell ref="S59:S61"/>
    <mergeCell ref="B51:B53"/>
    <mergeCell ref="G51:J53"/>
    <mergeCell ref="O51:O53"/>
    <mergeCell ref="P51:P53"/>
    <mergeCell ref="Q51:Q53"/>
    <mergeCell ref="R51:R53"/>
    <mergeCell ref="C58:F58"/>
    <mergeCell ref="G58:J58"/>
    <mergeCell ref="K58:N58"/>
    <mergeCell ref="B48:B50"/>
    <mergeCell ref="C48:F50"/>
    <mergeCell ref="O48:O50"/>
    <mergeCell ref="S40:S42"/>
    <mergeCell ref="B43:B45"/>
    <mergeCell ref="K43:N45"/>
    <mergeCell ref="O43:O45"/>
    <mergeCell ref="P43:P45"/>
    <mergeCell ref="Q43:Q45"/>
    <mergeCell ref="R43:R45"/>
    <mergeCell ref="S43:S45"/>
    <mergeCell ref="P48:P50"/>
    <mergeCell ref="Q48:Q50"/>
    <mergeCell ref="R48:R50"/>
    <mergeCell ref="S48:S50"/>
    <mergeCell ref="B40:B42"/>
    <mergeCell ref="G40:J42"/>
    <mergeCell ref="O40:O42"/>
    <mergeCell ref="P40:P42"/>
    <mergeCell ref="Q40:Q42"/>
    <mergeCell ref="R40:R42"/>
    <mergeCell ref="C47:F47"/>
    <mergeCell ref="G47:J47"/>
    <mergeCell ref="K47:N47"/>
    <mergeCell ref="B37:B39"/>
    <mergeCell ref="C37:F39"/>
    <mergeCell ref="O37:O39"/>
    <mergeCell ref="S29:S31"/>
    <mergeCell ref="B32:B34"/>
    <mergeCell ref="K32:N34"/>
    <mergeCell ref="O32:O34"/>
    <mergeCell ref="P32:P34"/>
    <mergeCell ref="Q32:Q34"/>
    <mergeCell ref="R32:R34"/>
    <mergeCell ref="S32:S34"/>
    <mergeCell ref="P37:P39"/>
    <mergeCell ref="Q37:Q39"/>
    <mergeCell ref="R37:R39"/>
    <mergeCell ref="S37:S39"/>
    <mergeCell ref="B29:B31"/>
    <mergeCell ref="G29:J31"/>
    <mergeCell ref="O29:O31"/>
    <mergeCell ref="P29:P31"/>
    <mergeCell ref="Q29:Q31"/>
    <mergeCell ref="R29:R31"/>
    <mergeCell ref="C36:F36"/>
    <mergeCell ref="G36:J36"/>
    <mergeCell ref="K36:N36"/>
    <mergeCell ref="B26:B28"/>
    <mergeCell ref="C26:F28"/>
    <mergeCell ref="O26:O28"/>
    <mergeCell ref="S18:S20"/>
    <mergeCell ref="B21:B23"/>
    <mergeCell ref="K21:N23"/>
    <mergeCell ref="O21:O23"/>
    <mergeCell ref="P21:P23"/>
    <mergeCell ref="Q21:Q23"/>
    <mergeCell ref="R21:R23"/>
    <mergeCell ref="S21:S23"/>
    <mergeCell ref="P26:P28"/>
    <mergeCell ref="Q26:Q28"/>
    <mergeCell ref="R26:R28"/>
    <mergeCell ref="S26:S28"/>
    <mergeCell ref="B18:B20"/>
    <mergeCell ref="G18:J20"/>
    <mergeCell ref="O18:O20"/>
    <mergeCell ref="P18:P20"/>
    <mergeCell ref="Q18:Q20"/>
    <mergeCell ref="R18:R20"/>
    <mergeCell ref="C25:F25"/>
    <mergeCell ref="G25:J25"/>
    <mergeCell ref="K25:N25"/>
    <mergeCell ref="B15:B17"/>
    <mergeCell ref="C15:F17"/>
    <mergeCell ref="O15:O17"/>
    <mergeCell ref="S4:S6"/>
    <mergeCell ref="P7:P9"/>
    <mergeCell ref="Q7:Q9"/>
    <mergeCell ref="R7:R9"/>
    <mergeCell ref="S7:S9"/>
    <mergeCell ref="P10:P12"/>
    <mergeCell ref="Q10:Q12"/>
    <mergeCell ref="R10:R12"/>
    <mergeCell ref="S10:S12"/>
    <mergeCell ref="O4:O6"/>
    <mergeCell ref="O7:O9"/>
    <mergeCell ref="O10:O12"/>
    <mergeCell ref="P4:P6"/>
    <mergeCell ref="Q4:Q6"/>
    <mergeCell ref="R4:R6"/>
    <mergeCell ref="B4:B6"/>
    <mergeCell ref="P15:P17"/>
    <mergeCell ref="Q15:Q17"/>
    <mergeCell ref="R15:R17"/>
    <mergeCell ref="S15:S17"/>
    <mergeCell ref="C3:F3"/>
    <mergeCell ref="B7:B9"/>
    <mergeCell ref="B10:B12"/>
    <mergeCell ref="G3:J3"/>
    <mergeCell ref="K3:N3"/>
    <mergeCell ref="C4:F6"/>
    <mergeCell ref="G7:J9"/>
    <mergeCell ref="K10:N12"/>
    <mergeCell ref="C14:F14"/>
    <mergeCell ref="G14:J14"/>
    <mergeCell ref="K14:N14"/>
  </mergeCells>
  <phoneticPr fontId="1"/>
  <pageMargins left="0.19" right="0.2" top="0.13" bottom="0.13" header="0.3" footer="0.13"/>
  <pageSetup paperSize="9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1C069-98DD-453C-81FD-7A4F0A247D44}">
  <sheetPr>
    <tabColor rgb="FF0070C0"/>
    <pageSetUpPr fitToPage="1"/>
  </sheetPr>
  <dimension ref="B2:W29"/>
  <sheetViews>
    <sheetView topLeftCell="A10" workbookViewId="0">
      <selection activeCell="W30" sqref="W30"/>
    </sheetView>
  </sheetViews>
  <sheetFormatPr defaultRowHeight="13.2"/>
  <cols>
    <col min="1" max="1" width="5.77734375" customWidth="1"/>
    <col min="2" max="2" width="17.77734375" customWidth="1"/>
    <col min="3" max="18" width="5.77734375" customWidth="1"/>
    <col min="19" max="23" width="10.77734375" style="30" customWidth="1"/>
  </cols>
  <sheetData>
    <row r="2" spans="2:23">
      <c r="B2" s="46">
        <v>15</v>
      </c>
      <c r="C2" s="166" t="str">
        <f>B3</f>
        <v>金津</v>
      </c>
      <c r="D2" s="166"/>
      <c r="E2" s="166"/>
      <c r="F2" s="166"/>
      <c r="G2" s="166" t="str">
        <f>B6</f>
        <v>ユナイト</v>
      </c>
      <c r="H2" s="166"/>
      <c r="I2" s="166"/>
      <c r="J2" s="166"/>
      <c r="K2" s="166" t="str">
        <f>B9</f>
        <v>AFC</v>
      </c>
      <c r="L2" s="166"/>
      <c r="M2" s="166"/>
      <c r="N2" s="166"/>
      <c r="O2" s="166" t="str">
        <f>B12</f>
        <v>アルマダ</v>
      </c>
      <c r="P2" s="166"/>
      <c r="Q2" s="166"/>
      <c r="R2" s="166"/>
      <c r="S2" s="46" t="s">
        <v>147</v>
      </c>
      <c r="T2" s="46" t="s">
        <v>148</v>
      </c>
      <c r="U2" s="46" t="s">
        <v>149</v>
      </c>
      <c r="V2" s="46" t="s">
        <v>150</v>
      </c>
      <c r="W2" s="46" t="s">
        <v>151</v>
      </c>
    </row>
    <row r="3" spans="2:23">
      <c r="B3" s="166" t="str">
        <f>全体のトーナメント表!P36</f>
        <v>金津</v>
      </c>
      <c r="C3" s="171"/>
      <c r="D3" s="171"/>
      <c r="E3" s="171"/>
      <c r="F3" s="172"/>
      <c r="G3" s="47" t="s">
        <v>144</v>
      </c>
      <c r="H3" s="51">
        <v>0</v>
      </c>
      <c r="I3" s="49" t="s">
        <v>143</v>
      </c>
      <c r="J3" s="51">
        <v>1</v>
      </c>
      <c r="K3" s="47" t="s">
        <v>144</v>
      </c>
      <c r="L3" s="51">
        <v>0</v>
      </c>
      <c r="M3" s="49" t="s">
        <v>143</v>
      </c>
      <c r="N3" s="51">
        <v>9</v>
      </c>
      <c r="O3" s="47" t="s">
        <v>144</v>
      </c>
      <c r="P3" s="51">
        <v>0</v>
      </c>
      <c r="Q3" s="49" t="s">
        <v>143</v>
      </c>
      <c r="R3" s="51">
        <v>5</v>
      </c>
      <c r="S3" s="180">
        <v>0</v>
      </c>
      <c r="T3" s="166">
        <f>D5+H5+L5+P5</f>
        <v>0</v>
      </c>
      <c r="U3" s="166">
        <f>F5+J5+N5+R5</f>
        <v>27</v>
      </c>
      <c r="V3" s="166">
        <f>T3-U3</f>
        <v>-27</v>
      </c>
      <c r="W3" s="180">
        <v>4</v>
      </c>
    </row>
    <row r="4" spans="2:23">
      <c r="B4" s="166"/>
      <c r="C4" s="173"/>
      <c r="D4" s="173"/>
      <c r="E4" s="173"/>
      <c r="F4" s="174"/>
      <c r="G4" s="50" t="s">
        <v>145</v>
      </c>
      <c r="H4" s="52">
        <v>0</v>
      </c>
      <c r="I4" s="30" t="s">
        <v>143</v>
      </c>
      <c r="J4" s="52">
        <v>3</v>
      </c>
      <c r="K4" s="50" t="s">
        <v>145</v>
      </c>
      <c r="L4" s="52">
        <v>0</v>
      </c>
      <c r="M4" s="30" t="s">
        <v>143</v>
      </c>
      <c r="N4" s="52">
        <v>2</v>
      </c>
      <c r="O4" s="50" t="s">
        <v>145</v>
      </c>
      <c r="P4" s="52">
        <v>0</v>
      </c>
      <c r="Q4" s="30" t="s">
        <v>143</v>
      </c>
      <c r="R4" s="52">
        <v>7</v>
      </c>
      <c r="S4" s="180"/>
      <c r="T4" s="166"/>
      <c r="U4" s="166"/>
      <c r="V4" s="166"/>
      <c r="W4" s="180"/>
    </row>
    <row r="5" spans="2:23">
      <c r="B5" s="166"/>
      <c r="C5" s="175"/>
      <c r="D5" s="175"/>
      <c r="E5" s="175"/>
      <c r="F5" s="176"/>
      <c r="G5" s="53" t="s">
        <v>146</v>
      </c>
      <c r="H5" s="54">
        <f t="shared" ref="H5" si="0">H3+H4</f>
        <v>0</v>
      </c>
      <c r="I5" s="54" t="s">
        <v>143</v>
      </c>
      <c r="J5" s="55">
        <f t="shared" ref="J5" si="1">J3+J4</f>
        <v>4</v>
      </c>
      <c r="K5" s="53" t="s">
        <v>146</v>
      </c>
      <c r="L5" s="54">
        <f t="shared" ref="L5" si="2">L3+L4</f>
        <v>0</v>
      </c>
      <c r="M5" s="54" t="s">
        <v>143</v>
      </c>
      <c r="N5" s="55">
        <f t="shared" ref="N5" si="3">N3+N4</f>
        <v>11</v>
      </c>
      <c r="O5" s="53" t="s">
        <v>146</v>
      </c>
      <c r="P5" s="54">
        <f t="shared" ref="P5" si="4">P3+P4</f>
        <v>0</v>
      </c>
      <c r="Q5" s="54" t="s">
        <v>143</v>
      </c>
      <c r="R5" s="55">
        <f t="shared" ref="R5" si="5">R3+R4</f>
        <v>12</v>
      </c>
      <c r="S5" s="180"/>
      <c r="T5" s="166"/>
      <c r="U5" s="166"/>
      <c r="V5" s="166"/>
      <c r="W5" s="180"/>
    </row>
    <row r="6" spans="2:23">
      <c r="B6" s="166" t="str">
        <f>全体のトーナメント表!P37</f>
        <v>ユナイト</v>
      </c>
      <c r="C6" s="48" t="s">
        <v>144</v>
      </c>
      <c r="D6" s="49">
        <f>J3</f>
        <v>1</v>
      </c>
      <c r="E6" s="49" t="s">
        <v>143</v>
      </c>
      <c r="F6" s="49">
        <f>H3</f>
        <v>0</v>
      </c>
      <c r="G6" s="177"/>
      <c r="H6" s="171"/>
      <c r="I6" s="171"/>
      <c r="J6" s="172"/>
      <c r="K6" s="47" t="s">
        <v>144</v>
      </c>
      <c r="L6" s="51">
        <v>1</v>
      </c>
      <c r="M6" s="49" t="s">
        <v>143</v>
      </c>
      <c r="N6" s="51">
        <v>2</v>
      </c>
      <c r="O6" s="47" t="s">
        <v>144</v>
      </c>
      <c r="P6" s="51">
        <v>0</v>
      </c>
      <c r="Q6" s="49" t="s">
        <v>143</v>
      </c>
      <c r="R6" s="51">
        <v>1</v>
      </c>
      <c r="S6" s="180">
        <v>3</v>
      </c>
      <c r="T6" s="166">
        <f t="shared" ref="T6" si="6">D8+H8+L8+P8</f>
        <v>5</v>
      </c>
      <c r="U6" s="166">
        <f t="shared" ref="U6" si="7">F8+J8+N8+R8</f>
        <v>7</v>
      </c>
      <c r="V6" s="166">
        <f t="shared" ref="V6" si="8">T6-U6</f>
        <v>-2</v>
      </c>
      <c r="W6" s="180">
        <v>3</v>
      </c>
    </row>
    <row r="7" spans="2:23">
      <c r="B7" s="166"/>
      <c r="C7" t="s">
        <v>145</v>
      </c>
      <c r="D7" s="30">
        <f>J4</f>
        <v>3</v>
      </c>
      <c r="E7" s="30" t="s">
        <v>143</v>
      </c>
      <c r="F7" s="30">
        <f>H4</f>
        <v>0</v>
      </c>
      <c r="G7" s="178"/>
      <c r="H7" s="173"/>
      <c r="I7" s="173"/>
      <c r="J7" s="174"/>
      <c r="K7" s="50" t="s">
        <v>145</v>
      </c>
      <c r="L7" s="52">
        <v>0</v>
      </c>
      <c r="M7" s="30" t="s">
        <v>143</v>
      </c>
      <c r="N7" s="52">
        <v>2</v>
      </c>
      <c r="O7" s="50" t="s">
        <v>145</v>
      </c>
      <c r="P7" s="52">
        <v>0</v>
      </c>
      <c r="Q7" s="30" t="s">
        <v>143</v>
      </c>
      <c r="R7" s="52">
        <v>2</v>
      </c>
      <c r="S7" s="180"/>
      <c r="T7" s="166"/>
      <c r="U7" s="166"/>
      <c r="V7" s="166"/>
      <c r="W7" s="180"/>
    </row>
    <row r="8" spans="2:23">
      <c r="B8" s="166"/>
      <c r="C8" s="53" t="s">
        <v>146</v>
      </c>
      <c r="D8" s="54">
        <f t="shared" ref="D8" si="9">D6+D7</f>
        <v>4</v>
      </c>
      <c r="E8" s="54" t="s">
        <v>143</v>
      </c>
      <c r="F8" s="55">
        <f t="shared" ref="F8" si="10">F6+F7</f>
        <v>0</v>
      </c>
      <c r="G8" s="179"/>
      <c r="H8" s="175"/>
      <c r="I8" s="175"/>
      <c r="J8" s="176"/>
      <c r="K8" s="53" t="s">
        <v>146</v>
      </c>
      <c r="L8" s="54">
        <f t="shared" ref="L8" si="11">L6+L7</f>
        <v>1</v>
      </c>
      <c r="M8" s="54" t="s">
        <v>143</v>
      </c>
      <c r="N8" s="55">
        <f t="shared" ref="N8" si="12">N6+N7</f>
        <v>4</v>
      </c>
      <c r="O8" s="53" t="s">
        <v>146</v>
      </c>
      <c r="P8" s="54">
        <f t="shared" ref="P8" si="13">P6+P7</f>
        <v>0</v>
      </c>
      <c r="Q8" s="54" t="s">
        <v>143</v>
      </c>
      <c r="R8" s="55">
        <f t="shared" ref="R8" si="14">R6+R7</f>
        <v>3</v>
      </c>
      <c r="S8" s="180"/>
      <c r="T8" s="166"/>
      <c r="U8" s="166"/>
      <c r="V8" s="166"/>
      <c r="W8" s="180"/>
    </row>
    <row r="9" spans="2:23">
      <c r="B9" s="166" t="str">
        <f>全体のトーナメント表!P38</f>
        <v>AFC</v>
      </c>
      <c r="C9" s="48" t="s">
        <v>144</v>
      </c>
      <c r="D9" s="49">
        <f>N3</f>
        <v>9</v>
      </c>
      <c r="E9" s="49" t="s">
        <v>143</v>
      </c>
      <c r="F9" s="49">
        <f>L3</f>
        <v>0</v>
      </c>
      <c r="G9" s="47" t="s">
        <v>144</v>
      </c>
      <c r="H9" s="49">
        <f>N6</f>
        <v>2</v>
      </c>
      <c r="I9" s="49" t="s">
        <v>143</v>
      </c>
      <c r="J9" s="49">
        <f>L6</f>
        <v>1</v>
      </c>
      <c r="K9" s="177"/>
      <c r="L9" s="171"/>
      <c r="M9" s="171"/>
      <c r="N9" s="172"/>
      <c r="O9" s="47" t="s">
        <v>144</v>
      </c>
      <c r="P9" s="51">
        <v>0</v>
      </c>
      <c r="Q9" s="49" t="s">
        <v>143</v>
      </c>
      <c r="R9" s="51">
        <v>3</v>
      </c>
      <c r="S9" s="180">
        <v>6</v>
      </c>
      <c r="T9" s="166">
        <f t="shared" ref="T9" si="15">D11+H11+L11+P11</f>
        <v>16</v>
      </c>
      <c r="U9" s="166">
        <f t="shared" ref="U9" si="16">F11+J11+N11+R11</f>
        <v>6</v>
      </c>
      <c r="V9" s="166">
        <f t="shared" ref="V9" si="17">T9-U9</f>
        <v>10</v>
      </c>
      <c r="W9" s="180">
        <v>2</v>
      </c>
    </row>
    <row r="10" spans="2:23">
      <c r="B10" s="166"/>
      <c r="C10" t="s">
        <v>145</v>
      </c>
      <c r="D10" s="30">
        <f>N4</f>
        <v>2</v>
      </c>
      <c r="E10" s="30" t="s">
        <v>143</v>
      </c>
      <c r="F10" s="30">
        <f>L4</f>
        <v>0</v>
      </c>
      <c r="G10" s="50" t="s">
        <v>145</v>
      </c>
      <c r="H10" s="30">
        <f>N7</f>
        <v>2</v>
      </c>
      <c r="I10" s="30" t="s">
        <v>143</v>
      </c>
      <c r="J10" s="30">
        <f>L7</f>
        <v>0</v>
      </c>
      <c r="K10" s="178"/>
      <c r="L10" s="173"/>
      <c r="M10" s="173"/>
      <c r="N10" s="174"/>
      <c r="O10" s="50" t="s">
        <v>145</v>
      </c>
      <c r="P10" s="52">
        <v>1</v>
      </c>
      <c r="Q10" s="30" t="s">
        <v>143</v>
      </c>
      <c r="R10" s="52">
        <v>2</v>
      </c>
      <c r="S10" s="180"/>
      <c r="T10" s="166"/>
      <c r="U10" s="166"/>
      <c r="V10" s="166"/>
      <c r="W10" s="180"/>
    </row>
    <row r="11" spans="2:23">
      <c r="B11" s="166"/>
      <c r="C11" s="53" t="s">
        <v>146</v>
      </c>
      <c r="D11" s="54">
        <f t="shared" ref="D11" si="18">D9+D10</f>
        <v>11</v>
      </c>
      <c r="E11" s="54" t="s">
        <v>143</v>
      </c>
      <c r="F11" s="55">
        <f t="shared" ref="F11" si="19">F9+F10</f>
        <v>0</v>
      </c>
      <c r="G11" s="53" t="s">
        <v>146</v>
      </c>
      <c r="H11" s="54">
        <f t="shared" ref="H11" si="20">H9+H10</f>
        <v>4</v>
      </c>
      <c r="I11" s="54" t="s">
        <v>143</v>
      </c>
      <c r="J11" s="55">
        <f t="shared" ref="J11" si="21">J9+J10</f>
        <v>1</v>
      </c>
      <c r="K11" s="179"/>
      <c r="L11" s="175"/>
      <c r="M11" s="175"/>
      <c r="N11" s="176"/>
      <c r="O11" s="53" t="s">
        <v>146</v>
      </c>
      <c r="P11" s="54">
        <f t="shared" ref="P11" si="22">P9+P10</f>
        <v>1</v>
      </c>
      <c r="Q11" s="54" t="s">
        <v>143</v>
      </c>
      <c r="R11" s="55">
        <f t="shared" ref="R11" si="23">R9+R10</f>
        <v>5</v>
      </c>
      <c r="S11" s="180"/>
      <c r="T11" s="166"/>
      <c r="U11" s="166"/>
      <c r="V11" s="166"/>
      <c r="W11" s="180"/>
    </row>
    <row r="12" spans="2:23">
      <c r="B12" s="166" t="str">
        <f>全体のトーナメント表!P39</f>
        <v>アルマダ</v>
      </c>
      <c r="C12" s="48" t="s">
        <v>144</v>
      </c>
      <c r="D12" s="49">
        <f>R3</f>
        <v>5</v>
      </c>
      <c r="E12" s="49" t="s">
        <v>143</v>
      </c>
      <c r="F12" s="49">
        <f>P3</f>
        <v>0</v>
      </c>
      <c r="G12" s="47" t="s">
        <v>144</v>
      </c>
      <c r="H12" s="49">
        <f>R6</f>
        <v>1</v>
      </c>
      <c r="I12" s="49" t="s">
        <v>143</v>
      </c>
      <c r="J12" s="49">
        <f>P6</f>
        <v>0</v>
      </c>
      <c r="K12" s="47" t="s">
        <v>144</v>
      </c>
      <c r="L12" s="49">
        <f>R9</f>
        <v>3</v>
      </c>
      <c r="M12" s="49" t="s">
        <v>143</v>
      </c>
      <c r="N12" s="49">
        <f>P9</f>
        <v>0</v>
      </c>
      <c r="O12" s="177"/>
      <c r="P12" s="171"/>
      <c r="Q12" s="171"/>
      <c r="R12" s="172"/>
      <c r="S12" s="180">
        <v>9</v>
      </c>
      <c r="T12" s="166">
        <f t="shared" ref="T12" si="24">D14+H14+L14+P14</f>
        <v>20</v>
      </c>
      <c r="U12" s="166">
        <f t="shared" ref="U12" si="25">F14+J14+N14+R14</f>
        <v>1</v>
      </c>
      <c r="V12" s="166">
        <f t="shared" ref="V12" si="26">T12-U12</f>
        <v>19</v>
      </c>
      <c r="W12" s="180">
        <v>1</v>
      </c>
    </row>
    <row r="13" spans="2:23">
      <c r="B13" s="166"/>
      <c r="C13" t="s">
        <v>145</v>
      </c>
      <c r="D13" s="30">
        <f>R4</f>
        <v>7</v>
      </c>
      <c r="E13" s="30" t="s">
        <v>143</v>
      </c>
      <c r="F13" s="30">
        <f>P4</f>
        <v>0</v>
      </c>
      <c r="G13" s="50" t="s">
        <v>145</v>
      </c>
      <c r="H13" s="30">
        <f>R7</f>
        <v>2</v>
      </c>
      <c r="I13" s="30" t="s">
        <v>143</v>
      </c>
      <c r="J13" s="30">
        <f>P7</f>
        <v>0</v>
      </c>
      <c r="K13" s="50" t="s">
        <v>145</v>
      </c>
      <c r="L13" s="30">
        <f>R10</f>
        <v>2</v>
      </c>
      <c r="M13" s="30" t="s">
        <v>143</v>
      </c>
      <c r="N13" s="30">
        <f>P10</f>
        <v>1</v>
      </c>
      <c r="O13" s="178"/>
      <c r="P13" s="173"/>
      <c r="Q13" s="173"/>
      <c r="R13" s="174"/>
      <c r="S13" s="180"/>
      <c r="T13" s="166"/>
      <c r="U13" s="166"/>
      <c r="V13" s="166"/>
      <c r="W13" s="180"/>
    </row>
    <row r="14" spans="2:23">
      <c r="B14" s="166"/>
      <c r="C14" s="53" t="s">
        <v>146</v>
      </c>
      <c r="D14" s="54">
        <f t="shared" ref="D14" si="27">D12+D13</f>
        <v>12</v>
      </c>
      <c r="E14" s="54" t="s">
        <v>143</v>
      </c>
      <c r="F14" s="55">
        <f t="shared" ref="F14" si="28">F12+F13</f>
        <v>0</v>
      </c>
      <c r="G14" s="53" t="s">
        <v>146</v>
      </c>
      <c r="H14" s="54">
        <f t="shared" ref="H14" si="29">H12+H13</f>
        <v>3</v>
      </c>
      <c r="I14" s="54" t="s">
        <v>143</v>
      </c>
      <c r="J14" s="55">
        <f t="shared" ref="J14" si="30">J12+J13</f>
        <v>0</v>
      </c>
      <c r="K14" s="53" t="s">
        <v>146</v>
      </c>
      <c r="L14" s="54">
        <f t="shared" ref="L14" si="31">L12+L13</f>
        <v>5</v>
      </c>
      <c r="M14" s="54" t="s">
        <v>143</v>
      </c>
      <c r="N14" s="55">
        <f t="shared" ref="N14" si="32">N12+N13</f>
        <v>1</v>
      </c>
      <c r="O14" s="179"/>
      <c r="P14" s="175"/>
      <c r="Q14" s="175"/>
      <c r="R14" s="176"/>
      <c r="S14" s="180"/>
      <c r="T14" s="166"/>
      <c r="U14" s="166"/>
      <c r="V14" s="166"/>
      <c r="W14" s="180"/>
    </row>
    <row r="15" spans="2:23">
      <c r="B15" s="30"/>
      <c r="D15" s="30"/>
      <c r="E15" s="30"/>
      <c r="F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</row>
    <row r="17" spans="2:23">
      <c r="B17" s="46">
        <v>16</v>
      </c>
      <c r="C17" s="166" t="str">
        <f>B18</f>
        <v>グランセナ</v>
      </c>
      <c r="D17" s="166"/>
      <c r="E17" s="166"/>
      <c r="F17" s="166"/>
      <c r="G17" s="166" t="str">
        <f>B21</f>
        <v>早通</v>
      </c>
      <c r="H17" s="166"/>
      <c r="I17" s="166"/>
      <c r="J17" s="166"/>
      <c r="K17" s="166" t="str">
        <f>B24</f>
        <v>沼垂</v>
      </c>
      <c r="L17" s="166"/>
      <c r="M17" s="166"/>
      <c r="N17" s="166"/>
      <c r="O17" s="184" t="str">
        <f>B27</f>
        <v>フリーダム</v>
      </c>
      <c r="P17" s="185"/>
      <c r="Q17" s="185"/>
      <c r="R17" s="152"/>
      <c r="S17" s="46" t="s">
        <v>147</v>
      </c>
      <c r="T17" s="46" t="s">
        <v>148</v>
      </c>
      <c r="U17" s="46" t="s">
        <v>149</v>
      </c>
      <c r="V17" s="46" t="s">
        <v>150</v>
      </c>
      <c r="W17" s="46" t="s">
        <v>151</v>
      </c>
    </row>
    <row r="18" spans="2:23">
      <c r="B18" s="166" t="str">
        <f>全体のトーナメント表!P41</f>
        <v>グランセナ</v>
      </c>
      <c r="C18" s="171"/>
      <c r="D18" s="171"/>
      <c r="E18" s="171"/>
      <c r="F18" s="172"/>
      <c r="G18" s="47" t="s">
        <v>144</v>
      </c>
      <c r="H18" s="51">
        <v>4</v>
      </c>
      <c r="I18" s="49" t="s">
        <v>143</v>
      </c>
      <c r="J18" s="51">
        <v>0</v>
      </c>
      <c r="K18" s="47" t="s">
        <v>144</v>
      </c>
      <c r="L18" s="51">
        <v>1</v>
      </c>
      <c r="M18" s="49" t="s">
        <v>143</v>
      </c>
      <c r="N18" s="51">
        <v>0</v>
      </c>
      <c r="O18" s="47" t="s">
        <v>144</v>
      </c>
      <c r="P18" s="51">
        <v>13</v>
      </c>
      <c r="Q18" s="49" t="s">
        <v>143</v>
      </c>
      <c r="R18" s="51">
        <v>0</v>
      </c>
      <c r="S18" s="180">
        <v>9</v>
      </c>
      <c r="T18" s="166">
        <f>D20+H20+L20+P20</f>
        <v>28</v>
      </c>
      <c r="U18" s="166">
        <f>F20+J20+N20+R20</f>
        <v>0</v>
      </c>
      <c r="V18" s="166">
        <f>T18-U18</f>
        <v>28</v>
      </c>
      <c r="W18" s="180">
        <v>1</v>
      </c>
    </row>
    <row r="19" spans="2:23">
      <c r="B19" s="166"/>
      <c r="C19" s="173"/>
      <c r="D19" s="173"/>
      <c r="E19" s="173"/>
      <c r="F19" s="174"/>
      <c r="G19" s="50" t="s">
        <v>145</v>
      </c>
      <c r="H19" s="52">
        <v>2</v>
      </c>
      <c r="I19" s="30" t="s">
        <v>143</v>
      </c>
      <c r="J19" s="52">
        <v>0</v>
      </c>
      <c r="K19" s="50" t="s">
        <v>145</v>
      </c>
      <c r="L19" s="52">
        <v>1</v>
      </c>
      <c r="M19" s="30" t="s">
        <v>143</v>
      </c>
      <c r="N19" s="52">
        <v>0</v>
      </c>
      <c r="O19" s="50" t="s">
        <v>145</v>
      </c>
      <c r="P19" s="52">
        <v>7</v>
      </c>
      <c r="Q19" s="30" t="s">
        <v>143</v>
      </c>
      <c r="R19" s="52">
        <v>0</v>
      </c>
      <c r="S19" s="180"/>
      <c r="T19" s="166"/>
      <c r="U19" s="166"/>
      <c r="V19" s="166"/>
      <c r="W19" s="180"/>
    </row>
    <row r="20" spans="2:23">
      <c r="B20" s="166"/>
      <c r="C20" s="175"/>
      <c r="D20" s="175"/>
      <c r="E20" s="175"/>
      <c r="F20" s="176"/>
      <c r="G20" s="53" t="s">
        <v>146</v>
      </c>
      <c r="H20" s="54">
        <f t="shared" ref="H20" si="33">H18+H19</f>
        <v>6</v>
      </c>
      <c r="I20" s="54" t="s">
        <v>143</v>
      </c>
      <c r="J20" s="55">
        <f t="shared" ref="J20" si="34">J18+J19</f>
        <v>0</v>
      </c>
      <c r="K20" s="53" t="s">
        <v>146</v>
      </c>
      <c r="L20" s="54">
        <f t="shared" ref="L20" si="35">L18+L19</f>
        <v>2</v>
      </c>
      <c r="M20" s="54" t="s">
        <v>143</v>
      </c>
      <c r="N20" s="55">
        <f t="shared" ref="N20" si="36">N18+N19</f>
        <v>0</v>
      </c>
      <c r="O20" s="53" t="s">
        <v>146</v>
      </c>
      <c r="P20" s="54">
        <f t="shared" ref="P20" si="37">P18+P19</f>
        <v>20</v>
      </c>
      <c r="Q20" s="54" t="s">
        <v>143</v>
      </c>
      <c r="R20" s="55">
        <f t="shared" ref="R20" si="38">R18+R19</f>
        <v>0</v>
      </c>
      <c r="S20" s="180"/>
      <c r="T20" s="166"/>
      <c r="U20" s="166"/>
      <c r="V20" s="166"/>
      <c r="W20" s="180"/>
    </row>
    <row r="21" spans="2:23">
      <c r="B21" s="166" t="str">
        <f>全体のトーナメント表!P42</f>
        <v>早通</v>
      </c>
      <c r="C21" s="48" t="s">
        <v>144</v>
      </c>
      <c r="D21" s="49">
        <f>J18</f>
        <v>0</v>
      </c>
      <c r="E21" s="49" t="s">
        <v>143</v>
      </c>
      <c r="F21" s="49">
        <f>H18</f>
        <v>4</v>
      </c>
      <c r="G21" s="177"/>
      <c r="H21" s="171"/>
      <c r="I21" s="171"/>
      <c r="J21" s="172"/>
      <c r="K21" s="47" t="s">
        <v>144</v>
      </c>
      <c r="L21" s="51">
        <v>2</v>
      </c>
      <c r="M21" s="49" t="s">
        <v>143</v>
      </c>
      <c r="N21" s="51">
        <v>0</v>
      </c>
      <c r="O21" s="47" t="s">
        <v>144</v>
      </c>
      <c r="P21" s="51">
        <v>5</v>
      </c>
      <c r="Q21" s="49" t="s">
        <v>143</v>
      </c>
      <c r="R21" s="51">
        <v>1</v>
      </c>
      <c r="S21" s="180">
        <v>6</v>
      </c>
      <c r="T21" s="166">
        <f t="shared" ref="T21" si="39">D23+H23+L23+P23</f>
        <v>13</v>
      </c>
      <c r="U21" s="166">
        <f t="shared" ref="U21" si="40">F23+J23+N23+R23</f>
        <v>7</v>
      </c>
      <c r="V21" s="166">
        <f t="shared" ref="V21" si="41">T21-U21</f>
        <v>6</v>
      </c>
      <c r="W21" s="180">
        <v>2</v>
      </c>
    </row>
    <row r="22" spans="2:23">
      <c r="B22" s="166"/>
      <c r="C22" t="s">
        <v>145</v>
      </c>
      <c r="D22" s="30">
        <f>J19</f>
        <v>0</v>
      </c>
      <c r="E22" s="30" t="s">
        <v>143</v>
      </c>
      <c r="F22" s="30">
        <f>H19</f>
        <v>2</v>
      </c>
      <c r="G22" s="178"/>
      <c r="H22" s="173"/>
      <c r="I22" s="173"/>
      <c r="J22" s="174"/>
      <c r="K22" s="50" t="s">
        <v>145</v>
      </c>
      <c r="L22" s="52">
        <v>1</v>
      </c>
      <c r="M22" s="30" t="s">
        <v>143</v>
      </c>
      <c r="N22" s="52">
        <v>0</v>
      </c>
      <c r="O22" s="50" t="s">
        <v>145</v>
      </c>
      <c r="P22" s="52">
        <v>5</v>
      </c>
      <c r="Q22" s="30" t="s">
        <v>143</v>
      </c>
      <c r="R22" s="52">
        <v>0</v>
      </c>
      <c r="S22" s="180"/>
      <c r="T22" s="166"/>
      <c r="U22" s="166"/>
      <c r="V22" s="166"/>
      <c r="W22" s="180"/>
    </row>
    <row r="23" spans="2:23">
      <c r="B23" s="166"/>
      <c r="C23" s="53" t="s">
        <v>146</v>
      </c>
      <c r="D23" s="54">
        <f t="shared" ref="D23" si="42">D21+D22</f>
        <v>0</v>
      </c>
      <c r="E23" s="54" t="s">
        <v>143</v>
      </c>
      <c r="F23" s="55">
        <f t="shared" ref="F23" si="43">F21+F22</f>
        <v>6</v>
      </c>
      <c r="G23" s="179"/>
      <c r="H23" s="175"/>
      <c r="I23" s="175"/>
      <c r="J23" s="176"/>
      <c r="K23" s="53" t="s">
        <v>146</v>
      </c>
      <c r="L23" s="54">
        <f t="shared" ref="L23" si="44">L21+L22</f>
        <v>3</v>
      </c>
      <c r="M23" s="54" t="s">
        <v>143</v>
      </c>
      <c r="N23" s="55">
        <f t="shared" ref="N23" si="45">N21+N22</f>
        <v>0</v>
      </c>
      <c r="O23" s="53" t="s">
        <v>146</v>
      </c>
      <c r="P23" s="54">
        <f t="shared" ref="P23" si="46">P21+P22</f>
        <v>10</v>
      </c>
      <c r="Q23" s="54" t="s">
        <v>143</v>
      </c>
      <c r="R23" s="55">
        <f t="shared" ref="R23" si="47">R21+R22</f>
        <v>1</v>
      </c>
      <c r="S23" s="180"/>
      <c r="T23" s="166"/>
      <c r="U23" s="166"/>
      <c r="V23" s="166"/>
      <c r="W23" s="180"/>
    </row>
    <row r="24" spans="2:23">
      <c r="B24" s="166" t="str">
        <f>全体のトーナメント表!P43</f>
        <v>沼垂</v>
      </c>
      <c r="C24" s="48" t="s">
        <v>144</v>
      </c>
      <c r="D24" s="49">
        <f>N18</f>
        <v>0</v>
      </c>
      <c r="E24" s="49" t="s">
        <v>143</v>
      </c>
      <c r="F24" s="49">
        <f>L18</f>
        <v>1</v>
      </c>
      <c r="G24" s="47" t="s">
        <v>144</v>
      </c>
      <c r="H24" s="49">
        <f>N21</f>
        <v>0</v>
      </c>
      <c r="I24" s="49" t="s">
        <v>143</v>
      </c>
      <c r="J24" s="49">
        <f>L21</f>
        <v>2</v>
      </c>
      <c r="K24" s="177"/>
      <c r="L24" s="171"/>
      <c r="M24" s="171"/>
      <c r="N24" s="172"/>
      <c r="O24" s="47" t="s">
        <v>144</v>
      </c>
      <c r="P24" s="51">
        <v>4</v>
      </c>
      <c r="Q24" s="49" t="s">
        <v>143</v>
      </c>
      <c r="R24" s="51">
        <v>0</v>
      </c>
      <c r="S24" s="180">
        <v>3</v>
      </c>
      <c r="T24" s="166">
        <f t="shared" ref="T24" si="48">D26+H26+L26+P26</f>
        <v>7</v>
      </c>
      <c r="U24" s="166">
        <f t="shared" ref="U24" si="49">F26+J26+N26+R26</f>
        <v>5</v>
      </c>
      <c r="V24" s="166">
        <f t="shared" ref="V24" si="50">T24-U24</f>
        <v>2</v>
      </c>
      <c r="W24" s="180">
        <v>3</v>
      </c>
    </row>
    <row r="25" spans="2:23">
      <c r="B25" s="166"/>
      <c r="C25" t="s">
        <v>145</v>
      </c>
      <c r="D25" s="30">
        <f>N19</f>
        <v>0</v>
      </c>
      <c r="E25" s="30" t="s">
        <v>143</v>
      </c>
      <c r="F25" s="30">
        <f>L19</f>
        <v>1</v>
      </c>
      <c r="G25" s="50" t="s">
        <v>145</v>
      </c>
      <c r="H25" s="30">
        <f>N22</f>
        <v>0</v>
      </c>
      <c r="I25" s="30" t="s">
        <v>143</v>
      </c>
      <c r="J25" s="30">
        <f>L22</f>
        <v>1</v>
      </c>
      <c r="K25" s="178"/>
      <c r="L25" s="173"/>
      <c r="M25" s="173"/>
      <c r="N25" s="174"/>
      <c r="O25" s="50" t="s">
        <v>145</v>
      </c>
      <c r="P25" s="52">
        <v>3</v>
      </c>
      <c r="Q25" s="30" t="s">
        <v>143</v>
      </c>
      <c r="R25" s="52">
        <v>0</v>
      </c>
      <c r="S25" s="180"/>
      <c r="T25" s="166"/>
      <c r="U25" s="166"/>
      <c r="V25" s="166"/>
      <c r="W25" s="180"/>
    </row>
    <row r="26" spans="2:23">
      <c r="B26" s="166"/>
      <c r="C26" s="53" t="s">
        <v>146</v>
      </c>
      <c r="D26" s="54">
        <f t="shared" ref="D26" si="51">D24+D25</f>
        <v>0</v>
      </c>
      <c r="E26" s="54" t="s">
        <v>143</v>
      </c>
      <c r="F26" s="55">
        <f t="shared" ref="F26" si="52">F24+F25</f>
        <v>2</v>
      </c>
      <c r="G26" s="53" t="s">
        <v>146</v>
      </c>
      <c r="H26" s="54">
        <f t="shared" ref="H26" si="53">H24+H25</f>
        <v>0</v>
      </c>
      <c r="I26" s="54" t="s">
        <v>143</v>
      </c>
      <c r="J26" s="55">
        <f t="shared" ref="J26" si="54">J24+J25</f>
        <v>3</v>
      </c>
      <c r="K26" s="179"/>
      <c r="L26" s="175"/>
      <c r="M26" s="175"/>
      <c r="N26" s="176"/>
      <c r="O26" s="53" t="s">
        <v>146</v>
      </c>
      <c r="P26" s="54">
        <f t="shared" ref="P26" si="55">P24+P25</f>
        <v>7</v>
      </c>
      <c r="Q26" s="54" t="s">
        <v>143</v>
      </c>
      <c r="R26" s="55">
        <f t="shared" ref="R26" si="56">R24+R25</f>
        <v>0</v>
      </c>
      <c r="S26" s="180"/>
      <c r="T26" s="166"/>
      <c r="U26" s="166"/>
      <c r="V26" s="166"/>
      <c r="W26" s="180"/>
    </row>
    <row r="27" spans="2:23">
      <c r="B27" s="166" t="str">
        <f>全体のトーナメント表!P44</f>
        <v>フリーダム</v>
      </c>
      <c r="C27" s="48" t="s">
        <v>144</v>
      </c>
      <c r="D27" s="49">
        <f>R18</f>
        <v>0</v>
      </c>
      <c r="E27" s="49" t="s">
        <v>143</v>
      </c>
      <c r="F27" s="49">
        <f>P18</f>
        <v>13</v>
      </c>
      <c r="G27" s="47" t="s">
        <v>144</v>
      </c>
      <c r="H27" s="49">
        <f>R21</f>
        <v>1</v>
      </c>
      <c r="I27" s="49" t="s">
        <v>143</v>
      </c>
      <c r="J27" s="49">
        <f>P21</f>
        <v>5</v>
      </c>
      <c r="K27" s="47" t="s">
        <v>144</v>
      </c>
      <c r="L27" s="49">
        <f>R24</f>
        <v>0</v>
      </c>
      <c r="M27" s="49" t="s">
        <v>143</v>
      </c>
      <c r="N27" s="49">
        <f>P24</f>
        <v>4</v>
      </c>
      <c r="O27" s="177"/>
      <c r="P27" s="171"/>
      <c r="Q27" s="171"/>
      <c r="R27" s="172"/>
      <c r="S27" s="180">
        <v>0</v>
      </c>
      <c r="T27" s="166">
        <f t="shared" ref="T27" si="57">D29+H29+L29+P29</f>
        <v>1</v>
      </c>
      <c r="U27" s="166">
        <f t="shared" ref="U27" si="58">F29+J29+N29+R29</f>
        <v>37</v>
      </c>
      <c r="V27" s="166">
        <f t="shared" ref="V27" si="59">T27-U27</f>
        <v>-36</v>
      </c>
      <c r="W27" s="180">
        <v>4</v>
      </c>
    </row>
    <row r="28" spans="2:23">
      <c r="B28" s="166"/>
      <c r="C28" t="s">
        <v>145</v>
      </c>
      <c r="D28" s="30">
        <f>R19</f>
        <v>0</v>
      </c>
      <c r="E28" s="30" t="s">
        <v>143</v>
      </c>
      <c r="F28" s="30">
        <f>P19</f>
        <v>7</v>
      </c>
      <c r="G28" s="50" t="s">
        <v>145</v>
      </c>
      <c r="H28" s="30">
        <f>R22</f>
        <v>0</v>
      </c>
      <c r="I28" s="30" t="s">
        <v>143</v>
      </c>
      <c r="J28" s="30">
        <f>P22</f>
        <v>5</v>
      </c>
      <c r="K28" s="50" t="s">
        <v>145</v>
      </c>
      <c r="L28" s="30">
        <f>R25</f>
        <v>0</v>
      </c>
      <c r="M28" s="30" t="s">
        <v>143</v>
      </c>
      <c r="N28" s="30">
        <f>P25</f>
        <v>3</v>
      </c>
      <c r="O28" s="178"/>
      <c r="P28" s="173"/>
      <c r="Q28" s="173"/>
      <c r="R28" s="174"/>
      <c r="S28" s="180"/>
      <c r="T28" s="166"/>
      <c r="U28" s="166"/>
      <c r="V28" s="166"/>
      <c r="W28" s="180"/>
    </row>
    <row r="29" spans="2:23">
      <c r="B29" s="166"/>
      <c r="C29" s="53" t="s">
        <v>146</v>
      </c>
      <c r="D29" s="54">
        <f t="shared" ref="D29" si="60">D27+D28</f>
        <v>0</v>
      </c>
      <c r="E29" s="54" t="s">
        <v>143</v>
      </c>
      <c r="F29" s="55">
        <f t="shared" ref="F29" si="61">F27+F28</f>
        <v>20</v>
      </c>
      <c r="G29" s="53" t="s">
        <v>146</v>
      </c>
      <c r="H29" s="54">
        <f t="shared" ref="H29" si="62">H27+H28</f>
        <v>1</v>
      </c>
      <c r="I29" s="54" t="s">
        <v>143</v>
      </c>
      <c r="J29" s="55">
        <f t="shared" ref="J29" si="63">J27+J28</f>
        <v>10</v>
      </c>
      <c r="K29" s="53" t="s">
        <v>146</v>
      </c>
      <c r="L29" s="54">
        <f t="shared" ref="L29" si="64">L27+L28</f>
        <v>0</v>
      </c>
      <c r="M29" s="54" t="s">
        <v>143</v>
      </c>
      <c r="N29" s="55">
        <f t="shared" ref="N29" si="65">N27+N28</f>
        <v>7</v>
      </c>
      <c r="O29" s="179"/>
      <c r="P29" s="175"/>
      <c r="Q29" s="175"/>
      <c r="R29" s="176"/>
      <c r="S29" s="180"/>
      <c r="T29" s="166"/>
      <c r="U29" s="166"/>
      <c r="V29" s="166"/>
      <c r="W29" s="180"/>
    </row>
  </sheetData>
  <mergeCells count="64">
    <mergeCell ref="V27:V29"/>
    <mergeCell ref="W27:W29"/>
    <mergeCell ref="O17:R17"/>
    <mergeCell ref="V12:V14"/>
    <mergeCell ref="W12:W14"/>
    <mergeCell ref="T27:T29"/>
    <mergeCell ref="U27:U29"/>
    <mergeCell ref="T12:T14"/>
    <mergeCell ref="U12:U14"/>
    <mergeCell ref="W24:W26"/>
    <mergeCell ref="T24:T26"/>
    <mergeCell ref="U24:U26"/>
    <mergeCell ref="V24:V26"/>
    <mergeCell ref="W18:W20"/>
    <mergeCell ref="T21:T23"/>
    <mergeCell ref="U21:U23"/>
    <mergeCell ref="O2:R2"/>
    <mergeCell ref="O12:R14"/>
    <mergeCell ref="B27:B29"/>
    <mergeCell ref="O27:R29"/>
    <mergeCell ref="S27:S29"/>
    <mergeCell ref="B12:B14"/>
    <mergeCell ref="S12:S14"/>
    <mergeCell ref="B24:B26"/>
    <mergeCell ref="K24:N26"/>
    <mergeCell ref="S24:S26"/>
    <mergeCell ref="B21:B23"/>
    <mergeCell ref="G21:J23"/>
    <mergeCell ref="S21:S23"/>
    <mergeCell ref="B18:B20"/>
    <mergeCell ref="B9:B11"/>
    <mergeCell ref="C2:F2"/>
    <mergeCell ref="V21:V23"/>
    <mergeCell ref="W21:W23"/>
    <mergeCell ref="W9:W11"/>
    <mergeCell ref="C17:F17"/>
    <mergeCell ref="G17:J17"/>
    <mergeCell ref="K17:N17"/>
    <mergeCell ref="C18:F20"/>
    <mergeCell ref="S18:S20"/>
    <mergeCell ref="T18:T20"/>
    <mergeCell ref="U18:U20"/>
    <mergeCell ref="V18:V20"/>
    <mergeCell ref="K9:N11"/>
    <mergeCell ref="S9:S11"/>
    <mergeCell ref="T9:T11"/>
    <mergeCell ref="U9:U11"/>
    <mergeCell ref="V9:V11"/>
    <mergeCell ref="G2:J2"/>
    <mergeCell ref="K2:N2"/>
    <mergeCell ref="W3:W5"/>
    <mergeCell ref="B6:B8"/>
    <mergeCell ref="G6:J8"/>
    <mergeCell ref="S6:S8"/>
    <mergeCell ref="T6:T8"/>
    <mergeCell ref="U6:U8"/>
    <mergeCell ref="V6:V8"/>
    <mergeCell ref="W6:W8"/>
    <mergeCell ref="B3:B5"/>
    <mergeCell ref="C3:F5"/>
    <mergeCell ref="S3:S5"/>
    <mergeCell ref="T3:T5"/>
    <mergeCell ref="U3:U5"/>
    <mergeCell ref="V3:V5"/>
  </mergeCells>
  <phoneticPr fontId="1"/>
  <pageMargins left="0.19" right="0.2" top="0.25" bottom="0.13" header="0.13" footer="0.13"/>
  <pageSetup paperSize="9" scale="86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5494F-877F-4542-8EDF-081ED1AC7B5D}">
  <sheetPr>
    <tabColor rgb="FFFF0000"/>
    <pageSetUpPr fitToPage="1"/>
  </sheetPr>
  <dimension ref="A1:AP77"/>
  <sheetViews>
    <sheetView topLeftCell="A34" workbookViewId="0">
      <selection activeCell="M4" sqref="M4:R6"/>
    </sheetView>
  </sheetViews>
  <sheetFormatPr defaultColWidth="9" defaultRowHeight="13.2"/>
  <cols>
    <col min="1" max="14" width="2.6640625" style="1" customWidth="1"/>
    <col min="15" max="16" width="2.88671875" style="1" customWidth="1"/>
    <col min="17" max="30" width="2.6640625" style="1" customWidth="1"/>
    <col min="31" max="31" width="1.21875" style="1" customWidth="1"/>
    <col min="32" max="32" width="1.33203125" style="1" customWidth="1"/>
    <col min="33" max="33" width="3.77734375" style="1" customWidth="1"/>
    <col min="34" max="16384" width="9" style="1"/>
  </cols>
  <sheetData>
    <row r="1" spans="1:42">
      <c r="C1" s="217">
        <v>45382</v>
      </c>
      <c r="D1" s="217"/>
      <c r="E1" s="217"/>
      <c r="F1" s="217"/>
      <c r="G1" s="217"/>
      <c r="H1" s="217"/>
      <c r="I1" s="45" t="s">
        <v>141</v>
      </c>
      <c r="J1" s="217">
        <v>45403</v>
      </c>
      <c r="K1" s="217"/>
      <c r="L1" s="217"/>
      <c r="M1" s="217"/>
      <c r="N1" s="217"/>
      <c r="O1" s="217"/>
    </row>
    <row r="2" spans="1:42">
      <c r="C2" s="44"/>
      <c r="D2" s="44"/>
      <c r="E2" s="44"/>
      <c r="F2" s="44"/>
      <c r="G2" s="44"/>
      <c r="H2" s="44"/>
      <c r="J2" s="44"/>
      <c r="K2" s="44"/>
      <c r="L2" s="44"/>
      <c r="M2" s="44"/>
      <c r="N2" s="44"/>
      <c r="O2" s="44"/>
    </row>
    <row r="3" spans="1:42" ht="13.8" thickBot="1">
      <c r="A3" s="11"/>
      <c r="B3" s="11"/>
    </row>
    <row r="4" spans="1:42" ht="25.5" customHeight="1">
      <c r="A4" s="11"/>
      <c r="B4" s="11"/>
      <c r="M4" s="218" t="s">
        <v>184</v>
      </c>
      <c r="N4" s="219"/>
      <c r="O4" s="219"/>
      <c r="P4" s="219"/>
      <c r="Q4" s="219"/>
      <c r="R4" s="220"/>
    </row>
    <row r="5" spans="1:42">
      <c r="A5" s="11"/>
      <c r="B5" s="11"/>
      <c r="M5" s="221"/>
      <c r="N5" s="222"/>
      <c r="O5" s="222"/>
      <c r="P5" s="222"/>
      <c r="Q5" s="222"/>
      <c r="R5" s="223"/>
      <c r="AI5" s="1" t="s">
        <v>115</v>
      </c>
    </row>
    <row r="6" spans="1:42" ht="13.5" customHeight="1" thickBot="1">
      <c r="A6" s="11"/>
      <c r="B6" s="11"/>
      <c r="M6" s="224"/>
      <c r="N6" s="225"/>
      <c r="O6" s="225"/>
      <c r="P6" s="225"/>
      <c r="Q6" s="225"/>
      <c r="R6" s="226"/>
      <c r="AI6" s="1" t="s">
        <v>61</v>
      </c>
    </row>
    <row r="7" spans="1:42" ht="13.5" customHeight="1">
      <c r="O7" s="117"/>
      <c r="P7" s="13"/>
    </row>
    <row r="8" spans="1:42" ht="13.5" customHeight="1" thickBot="1">
      <c r="H8" s="118"/>
      <c r="I8" s="118"/>
      <c r="J8" s="118"/>
      <c r="K8" s="118"/>
      <c r="L8" s="118"/>
      <c r="M8" s="118"/>
      <c r="N8" s="118"/>
      <c r="O8" s="119"/>
      <c r="P8" s="116"/>
      <c r="AH8" s="17" t="s">
        <v>37</v>
      </c>
      <c r="AI8" s="15"/>
      <c r="AJ8" s="15"/>
      <c r="AK8" s="15"/>
      <c r="AM8" s="17" t="s">
        <v>38</v>
      </c>
      <c r="AN8" s="15"/>
      <c r="AO8" s="15"/>
      <c r="AP8" s="15"/>
    </row>
    <row r="9" spans="1:42" ht="13.5" customHeight="1" thickTop="1">
      <c r="A9" s="10"/>
      <c r="B9" s="10"/>
      <c r="C9" s="10"/>
      <c r="D9" s="10"/>
      <c r="E9" s="10"/>
      <c r="F9" s="10"/>
      <c r="G9" s="10">
        <v>2</v>
      </c>
      <c r="H9" s="81"/>
      <c r="I9" s="10"/>
      <c r="J9" s="10"/>
      <c r="K9" s="10"/>
      <c r="L9" s="10"/>
      <c r="M9" s="207" t="s">
        <v>131</v>
      </c>
      <c r="N9" s="207"/>
      <c r="O9" s="207"/>
      <c r="P9" s="208"/>
      <c r="Q9" s="208"/>
      <c r="R9" s="208"/>
      <c r="S9" s="12"/>
      <c r="T9" s="12"/>
      <c r="U9" s="12"/>
      <c r="V9" s="12"/>
      <c r="W9" s="12"/>
      <c r="X9" s="81">
        <v>1</v>
      </c>
      <c r="Y9" s="10"/>
      <c r="Z9" s="10"/>
      <c r="AA9" s="10"/>
      <c r="AB9" s="10"/>
      <c r="AC9" s="10"/>
      <c r="AH9" s="23" t="s">
        <v>3</v>
      </c>
      <c r="AI9" s="202" t="s">
        <v>20</v>
      </c>
      <c r="AJ9" s="202"/>
      <c r="AK9" s="56" t="s">
        <v>1</v>
      </c>
      <c r="AL9" s="22"/>
      <c r="AM9" s="23" t="s">
        <v>3</v>
      </c>
      <c r="AN9" s="202" t="s">
        <v>20</v>
      </c>
      <c r="AO9" s="202"/>
      <c r="AP9" s="56" t="s">
        <v>1</v>
      </c>
    </row>
    <row r="10" spans="1:42" ht="13.5" customHeight="1" thickBot="1">
      <c r="A10" s="2"/>
      <c r="B10" s="2"/>
      <c r="C10" s="2"/>
      <c r="D10" s="75"/>
      <c r="E10" s="75"/>
      <c r="F10" s="75"/>
      <c r="G10" s="75"/>
      <c r="H10" s="76"/>
      <c r="I10" s="77"/>
      <c r="J10" s="77"/>
      <c r="K10" s="71"/>
      <c r="L10" s="2"/>
      <c r="M10" s="207"/>
      <c r="N10" s="207"/>
      <c r="O10" s="207"/>
      <c r="P10" s="207"/>
      <c r="Q10" s="207"/>
      <c r="R10" s="207"/>
      <c r="S10" s="2"/>
      <c r="T10" s="2"/>
      <c r="U10" s="2"/>
      <c r="V10" s="2"/>
      <c r="W10" s="2"/>
      <c r="X10" s="76"/>
      <c r="Y10" s="77"/>
      <c r="Z10" s="9"/>
      <c r="AA10" s="2"/>
      <c r="AB10" s="2"/>
      <c r="AC10" s="2"/>
      <c r="AH10" s="57">
        <v>0.375</v>
      </c>
      <c r="AI10" s="202" t="s">
        <v>157</v>
      </c>
      <c r="AJ10" s="202"/>
      <c r="AK10" s="56" t="s">
        <v>8</v>
      </c>
      <c r="AL10" s="24"/>
      <c r="AM10" s="57">
        <v>0.375</v>
      </c>
      <c r="AN10" s="203" t="s">
        <v>158</v>
      </c>
      <c r="AO10" s="204"/>
      <c r="AP10" s="56" t="s">
        <v>29</v>
      </c>
    </row>
    <row r="11" spans="1:42" ht="13.5" customHeight="1" thickTop="1">
      <c r="A11" s="2"/>
      <c r="B11" s="186" t="s">
        <v>169</v>
      </c>
      <c r="C11" s="186"/>
      <c r="D11" s="74"/>
      <c r="E11" s="2"/>
      <c r="F11" s="2"/>
      <c r="G11" s="186" t="s">
        <v>129</v>
      </c>
      <c r="H11" s="186"/>
      <c r="I11" s="2"/>
      <c r="J11" s="2"/>
      <c r="K11" s="2"/>
      <c r="L11" s="216" t="s">
        <v>170</v>
      </c>
      <c r="M11" s="186"/>
      <c r="Q11" s="2"/>
      <c r="R11" s="2"/>
      <c r="S11" s="79">
        <v>0</v>
      </c>
      <c r="T11" s="6"/>
      <c r="U11" s="6"/>
      <c r="V11" s="6"/>
      <c r="W11" s="187" t="s">
        <v>130</v>
      </c>
      <c r="X11" s="186"/>
      <c r="Y11" s="2"/>
      <c r="Z11" s="73"/>
      <c r="AA11" s="80"/>
      <c r="AB11" s="2">
        <v>2</v>
      </c>
      <c r="AC11" s="2"/>
      <c r="AH11" s="57">
        <v>0.40972222222222227</v>
      </c>
      <c r="AI11" s="203" t="s">
        <v>161</v>
      </c>
      <c r="AJ11" s="204"/>
      <c r="AK11" s="56" t="s">
        <v>4</v>
      </c>
      <c r="AL11" s="24"/>
      <c r="AM11" s="57">
        <v>0.40972222222222227</v>
      </c>
      <c r="AN11" s="203" t="s">
        <v>162</v>
      </c>
      <c r="AO11" s="204"/>
      <c r="AP11" s="56" t="s">
        <v>5</v>
      </c>
    </row>
    <row r="12" spans="1:42" ht="13.5" customHeight="1">
      <c r="A12" s="2"/>
      <c r="B12" s="2"/>
      <c r="C12" s="2">
        <v>0</v>
      </c>
      <c r="D12" s="74"/>
      <c r="E12" s="2"/>
      <c r="F12" s="2"/>
      <c r="G12" s="186"/>
      <c r="H12" s="186"/>
      <c r="I12" s="2"/>
      <c r="J12" s="2"/>
      <c r="K12" s="2"/>
      <c r="L12" s="74">
        <v>0</v>
      </c>
      <c r="M12" s="2"/>
      <c r="N12" s="2"/>
      <c r="Q12" s="2"/>
      <c r="R12" s="2"/>
      <c r="S12" s="79"/>
      <c r="T12" s="2"/>
      <c r="U12" s="2"/>
      <c r="V12" s="2"/>
      <c r="W12" s="186"/>
      <c r="X12" s="186"/>
      <c r="Y12" s="2"/>
      <c r="Z12" s="2"/>
      <c r="AA12" s="79"/>
      <c r="AB12" s="2"/>
      <c r="AC12" s="2"/>
      <c r="AD12" s="2"/>
      <c r="AH12" s="57">
        <v>0.44791666666666669</v>
      </c>
      <c r="AI12" s="202" t="s">
        <v>153</v>
      </c>
      <c r="AJ12" s="204"/>
      <c r="AK12" s="56" t="s">
        <v>116</v>
      </c>
      <c r="AL12" s="24"/>
      <c r="AM12" s="58">
        <v>0.44791666666666669</v>
      </c>
      <c r="AN12" s="211" t="s">
        <v>155</v>
      </c>
      <c r="AO12" s="204"/>
      <c r="AP12" s="59" t="s">
        <v>117</v>
      </c>
    </row>
    <row r="13" spans="1:42" ht="13.5" customHeight="1" thickBot="1">
      <c r="A13" s="2"/>
      <c r="B13" s="71"/>
      <c r="C13" s="72"/>
      <c r="D13" s="2"/>
      <c r="E13" s="2"/>
      <c r="F13" s="2"/>
      <c r="G13" s="2"/>
      <c r="H13" s="2"/>
      <c r="I13" s="2"/>
      <c r="J13" s="2"/>
      <c r="K13" s="2"/>
      <c r="L13" s="76"/>
      <c r="M13" s="71"/>
      <c r="N13" s="2"/>
      <c r="Q13" s="2"/>
      <c r="R13" s="71"/>
      <c r="S13" s="72"/>
      <c r="T13" s="2"/>
      <c r="U13" s="2"/>
      <c r="V13" s="2"/>
      <c r="W13" s="2"/>
      <c r="X13" s="2"/>
      <c r="Y13" s="2"/>
      <c r="Z13" s="71"/>
      <c r="AA13" s="72"/>
      <c r="AB13" s="2"/>
      <c r="AC13" s="2"/>
      <c r="AD13" s="2"/>
      <c r="AG13"/>
      <c r="AH13" s="60">
        <v>0.54166666666666663</v>
      </c>
      <c r="AI13" s="212" t="s">
        <v>140</v>
      </c>
      <c r="AJ13" s="213"/>
      <c r="AK13" s="61" t="s">
        <v>138</v>
      </c>
      <c r="AL13" s="24"/>
      <c r="AM13" s="60">
        <v>0.54166666666666663</v>
      </c>
      <c r="AN13" s="205" t="s">
        <v>139</v>
      </c>
      <c r="AO13" s="206"/>
      <c r="AP13" s="62" t="s">
        <v>137</v>
      </c>
    </row>
    <row r="14" spans="1:42" ht="13.5" customHeight="1" thickTop="1">
      <c r="A14" s="2"/>
      <c r="B14" s="69"/>
      <c r="C14" s="186" t="s">
        <v>22</v>
      </c>
      <c r="D14" s="187"/>
      <c r="E14" s="7"/>
      <c r="F14" s="2"/>
      <c r="G14" s="2"/>
      <c r="H14" s="2"/>
      <c r="I14" s="2"/>
      <c r="J14" s="5"/>
      <c r="K14" s="187" t="s">
        <v>23</v>
      </c>
      <c r="L14" s="186"/>
      <c r="M14" s="2"/>
      <c r="N14" s="74"/>
      <c r="P14" s="153" t="s">
        <v>167</v>
      </c>
      <c r="Q14" s="153"/>
      <c r="R14" s="74"/>
      <c r="S14" s="186" t="s">
        <v>10</v>
      </c>
      <c r="T14" s="187"/>
      <c r="U14" s="7"/>
      <c r="V14" s="215" t="s">
        <v>168</v>
      </c>
      <c r="W14" s="186"/>
      <c r="X14" s="2"/>
      <c r="Y14" s="2"/>
      <c r="Z14" s="74"/>
      <c r="AA14" s="186" t="s">
        <v>36</v>
      </c>
      <c r="AB14" s="187"/>
      <c r="AC14" s="7"/>
      <c r="AD14" s="2"/>
      <c r="AG14"/>
      <c r="AH14" s="63"/>
      <c r="AI14" s="214"/>
      <c r="AJ14" s="214"/>
      <c r="AK14" s="64"/>
      <c r="AL14" s="24"/>
      <c r="AM14" s="63"/>
      <c r="AN14" s="195"/>
      <c r="AO14" s="195"/>
      <c r="AP14" s="64"/>
    </row>
    <row r="15" spans="1:42" ht="13.5" customHeight="1">
      <c r="A15" s="2"/>
      <c r="B15" s="69"/>
      <c r="C15" s="186"/>
      <c r="D15" s="186"/>
      <c r="E15" s="4"/>
      <c r="F15" s="2"/>
      <c r="G15" s="2"/>
      <c r="H15" s="2"/>
      <c r="I15" s="2"/>
      <c r="J15" s="3"/>
      <c r="K15" s="186"/>
      <c r="L15" s="186"/>
      <c r="M15" s="2"/>
      <c r="N15" s="74"/>
      <c r="Q15" s="2"/>
      <c r="R15" s="74"/>
      <c r="S15" s="186"/>
      <c r="T15" s="186"/>
      <c r="U15" s="4"/>
      <c r="V15" s="2"/>
      <c r="W15" s="2"/>
      <c r="X15" s="2"/>
      <c r="Y15" s="2"/>
      <c r="Z15" s="74"/>
      <c r="AA15" s="186"/>
      <c r="AB15" s="186"/>
      <c r="AC15" s="4"/>
      <c r="AD15" s="2"/>
      <c r="AG15"/>
      <c r="AH15" s="31"/>
      <c r="AI15" s="65"/>
      <c r="AJ15" s="65"/>
      <c r="AK15" s="65"/>
      <c r="AL15" s="31"/>
      <c r="AM15" s="31"/>
      <c r="AN15" s="65"/>
      <c r="AO15" s="65"/>
      <c r="AP15" s="65"/>
    </row>
    <row r="16" spans="1:42" ht="13.5" customHeight="1">
      <c r="A16" s="2">
        <v>2</v>
      </c>
      <c r="B16" s="70"/>
      <c r="C16" s="2"/>
      <c r="D16" s="2"/>
      <c r="E16" s="4"/>
      <c r="F16" s="2">
        <v>0</v>
      </c>
      <c r="G16" s="2"/>
      <c r="H16" s="2"/>
      <c r="I16" s="2">
        <v>1</v>
      </c>
      <c r="J16" s="3"/>
      <c r="K16" s="2"/>
      <c r="L16" s="2"/>
      <c r="M16" s="2"/>
      <c r="N16" s="78">
        <v>5</v>
      </c>
      <c r="Q16" s="2">
        <v>1</v>
      </c>
      <c r="R16" s="78"/>
      <c r="S16" s="2"/>
      <c r="T16" s="2"/>
      <c r="U16" s="4"/>
      <c r="V16" s="2">
        <v>1</v>
      </c>
      <c r="W16" s="2"/>
      <c r="X16" s="2"/>
      <c r="Y16" s="2">
        <v>1</v>
      </c>
      <c r="Z16" s="78"/>
      <c r="AA16" s="2"/>
      <c r="AB16" s="2"/>
      <c r="AC16" s="4"/>
      <c r="AD16" s="2">
        <v>0</v>
      </c>
      <c r="AH16" s="66" t="s">
        <v>110</v>
      </c>
      <c r="AI16" s="67"/>
      <c r="AJ16" s="67"/>
      <c r="AK16" s="67"/>
      <c r="AL16" s="22"/>
      <c r="AM16" s="66" t="s">
        <v>111</v>
      </c>
      <c r="AN16" s="67"/>
      <c r="AO16" s="67"/>
      <c r="AP16" s="67"/>
    </row>
    <row r="17" spans="1:42" ht="13.5" customHeight="1">
      <c r="A17" s="151" t="s">
        <v>11</v>
      </c>
      <c r="B17" s="159"/>
      <c r="E17" s="151" t="s">
        <v>12</v>
      </c>
      <c r="F17" s="159"/>
      <c r="I17" s="151" t="s">
        <v>13</v>
      </c>
      <c r="J17" s="159"/>
      <c r="M17" s="151" t="s">
        <v>14</v>
      </c>
      <c r="N17" s="159"/>
      <c r="Q17" s="151" t="s">
        <v>15</v>
      </c>
      <c r="R17" s="159"/>
      <c r="U17" s="151" t="s">
        <v>16</v>
      </c>
      <c r="V17" s="159"/>
      <c r="Y17" s="151" t="s">
        <v>17</v>
      </c>
      <c r="Z17" s="159"/>
      <c r="AC17" s="151" t="s">
        <v>18</v>
      </c>
      <c r="AD17" s="159"/>
      <c r="AH17" s="23" t="s">
        <v>3</v>
      </c>
      <c r="AI17" s="202" t="s">
        <v>20</v>
      </c>
      <c r="AJ17" s="202"/>
      <c r="AK17" s="56" t="s">
        <v>1</v>
      </c>
      <c r="AL17" s="22"/>
      <c r="AM17" s="23" t="s">
        <v>3</v>
      </c>
      <c r="AN17" s="202" t="s">
        <v>20</v>
      </c>
      <c r="AO17" s="202"/>
      <c r="AP17" s="56" t="s">
        <v>1</v>
      </c>
    </row>
    <row r="18" spans="1:42" ht="13.5" customHeight="1">
      <c r="A18" s="188" t="s">
        <v>69</v>
      </c>
      <c r="B18" s="189"/>
      <c r="E18" s="188" t="s">
        <v>72</v>
      </c>
      <c r="F18" s="189"/>
      <c r="I18" s="188" t="s">
        <v>81</v>
      </c>
      <c r="J18" s="189"/>
      <c r="M18" s="196" t="s">
        <v>84</v>
      </c>
      <c r="N18" s="197"/>
      <c r="Q18" s="194" t="s">
        <v>89</v>
      </c>
      <c r="R18" s="189"/>
      <c r="U18" s="188" t="s">
        <v>93</v>
      </c>
      <c r="V18" s="189"/>
      <c r="Y18" s="188" t="s">
        <v>165</v>
      </c>
      <c r="Z18" s="189"/>
      <c r="AC18" s="188" t="s">
        <v>105</v>
      </c>
      <c r="AD18" s="189"/>
      <c r="AH18" s="57">
        <v>0.375</v>
      </c>
      <c r="AI18" s="202" t="s">
        <v>159</v>
      </c>
      <c r="AJ18" s="202"/>
      <c r="AK18" s="56" t="s">
        <v>9</v>
      </c>
      <c r="AL18" s="24"/>
      <c r="AM18" s="57">
        <v>0.375</v>
      </c>
      <c r="AN18" s="203" t="s">
        <v>160</v>
      </c>
      <c r="AO18" s="204"/>
      <c r="AP18" s="56" t="s">
        <v>24</v>
      </c>
    </row>
    <row r="19" spans="1:42" ht="14.25" customHeight="1">
      <c r="A19" s="190"/>
      <c r="B19" s="191"/>
      <c r="E19" s="190"/>
      <c r="F19" s="191"/>
      <c r="I19" s="190"/>
      <c r="J19" s="191"/>
      <c r="M19" s="198"/>
      <c r="N19" s="199"/>
      <c r="Q19" s="190"/>
      <c r="R19" s="191"/>
      <c r="U19" s="190"/>
      <c r="V19" s="191"/>
      <c r="Y19" s="190"/>
      <c r="Z19" s="191"/>
      <c r="AC19" s="190"/>
      <c r="AD19" s="191"/>
      <c r="AH19" s="57">
        <v>0.40972222222222227</v>
      </c>
      <c r="AI19" s="203" t="s">
        <v>163</v>
      </c>
      <c r="AJ19" s="204"/>
      <c r="AK19" s="56" t="s">
        <v>6</v>
      </c>
      <c r="AL19" s="24"/>
      <c r="AM19" s="57">
        <v>0.40972222222222227</v>
      </c>
      <c r="AN19" s="209" t="s">
        <v>164</v>
      </c>
      <c r="AO19" s="210"/>
      <c r="AP19" s="56" t="s">
        <v>7</v>
      </c>
    </row>
    <row r="20" spans="1:42">
      <c r="A20" s="190"/>
      <c r="B20" s="191"/>
      <c r="E20" s="190"/>
      <c r="F20" s="191"/>
      <c r="I20" s="190"/>
      <c r="J20" s="191"/>
      <c r="M20" s="198"/>
      <c r="N20" s="199"/>
      <c r="Q20" s="190"/>
      <c r="R20" s="191"/>
      <c r="U20" s="190"/>
      <c r="V20" s="191"/>
      <c r="Y20" s="190"/>
      <c r="Z20" s="191"/>
      <c r="AC20" s="190"/>
      <c r="AD20" s="191"/>
      <c r="AH20" s="57">
        <v>0.47916666666666669</v>
      </c>
      <c r="AI20" s="203" t="s">
        <v>154</v>
      </c>
      <c r="AJ20" s="204"/>
      <c r="AK20" s="56" t="s">
        <v>118</v>
      </c>
      <c r="AL20" s="24"/>
      <c r="AM20" s="58">
        <v>0.47916666666666669</v>
      </c>
      <c r="AN20" s="203" t="s">
        <v>156</v>
      </c>
      <c r="AO20" s="204"/>
      <c r="AP20" s="59" t="s">
        <v>119</v>
      </c>
    </row>
    <row r="21" spans="1:42">
      <c r="A21" s="190"/>
      <c r="B21" s="191"/>
      <c r="E21" s="190"/>
      <c r="F21" s="191"/>
      <c r="I21" s="190"/>
      <c r="J21" s="191"/>
      <c r="M21" s="198"/>
      <c r="N21" s="199"/>
      <c r="Q21" s="190"/>
      <c r="R21" s="191"/>
      <c r="U21" s="190"/>
      <c r="V21" s="191"/>
      <c r="Y21" s="190"/>
      <c r="Z21" s="191"/>
      <c r="AC21" s="190"/>
      <c r="AD21" s="191"/>
      <c r="AG21"/>
      <c r="AH21" s="68"/>
      <c r="AI21" s="205"/>
      <c r="AJ21" s="206"/>
      <c r="AK21" s="62"/>
      <c r="AL21" s="24"/>
      <c r="AM21" s="68"/>
      <c r="AN21" s="205"/>
      <c r="AO21" s="206"/>
      <c r="AP21" s="62"/>
    </row>
    <row r="22" spans="1:42">
      <c r="A22" s="190"/>
      <c r="B22" s="191"/>
      <c r="E22" s="190"/>
      <c r="F22" s="191"/>
      <c r="I22" s="190"/>
      <c r="J22" s="191"/>
      <c r="M22" s="198"/>
      <c r="N22" s="199"/>
      <c r="Q22" s="190"/>
      <c r="R22" s="191"/>
      <c r="U22" s="190"/>
      <c r="V22" s="191"/>
      <c r="Y22" s="190"/>
      <c r="Z22" s="191"/>
      <c r="AC22" s="190"/>
      <c r="AD22" s="191"/>
    </row>
    <row r="23" spans="1:42" ht="8.1" customHeight="1">
      <c r="A23" s="192"/>
      <c r="B23" s="193"/>
      <c r="E23" s="192"/>
      <c r="F23" s="193"/>
      <c r="I23" s="192"/>
      <c r="J23" s="193"/>
      <c r="M23" s="200"/>
      <c r="N23" s="201"/>
      <c r="Q23" s="192"/>
      <c r="R23" s="193"/>
      <c r="U23" s="192"/>
      <c r="V23" s="193"/>
      <c r="Y23" s="192"/>
      <c r="Z23" s="193"/>
      <c r="AC23" s="192"/>
      <c r="AD23" s="193"/>
    </row>
    <row r="24" spans="1:42" ht="8.1" customHeight="1">
      <c r="AH24" s="153" t="s">
        <v>136</v>
      </c>
      <c r="AI24" s="153"/>
      <c r="AJ24" s="153"/>
      <c r="AK24" s="153"/>
      <c r="AL24" s="153"/>
      <c r="AM24" s="153"/>
      <c r="AN24" s="153"/>
      <c r="AO24" s="153"/>
      <c r="AP24" s="153"/>
    </row>
    <row r="25" spans="1:42" ht="8.1" customHeight="1">
      <c r="G25" s="153" t="s">
        <v>132</v>
      </c>
      <c r="H25" s="153"/>
      <c r="O25" s="153"/>
      <c r="P25" s="153"/>
      <c r="W25" s="153" t="s">
        <v>65</v>
      </c>
      <c r="X25" s="153"/>
      <c r="AH25" s="153"/>
      <c r="AI25" s="153"/>
      <c r="AJ25" s="153"/>
      <c r="AK25" s="153"/>
      <c r="AL25" s="153"/>
      <c r="AM25" s="153"/>
      <c r="AN25" s="153"/>
      <c r="AO25" s="153"/>
      <c r="AP25" s="153"/>
    </row>
    <row r="26" spans="1:42" ht="8.1" customHeight="1">
      <c r="G26" s="153"/>
      <c r="H26" s="153"/>
      <c r="O26" s="153"/>
      <c r="P26" s="153"/>
      <c r="W26" s="153"/>
      <c r="X26" s="153"/>
      <c r="AH26" s="153"/>
      <c r="AI26" s="153"/>
      <c r="AJ26" s="153"/>
      <c r="AK26" s="153"/>
      <c r="AL26" s="153"/>
      <c r="AM26" s="153"/>
      <c r="AN26" s="153"/>
      <c r="AO26" s="153"/>
      <c r="AP26" s="153"/>
    </row>
    <row r="27" spans="1:42" ht="8.1" customHeight="1">
      <c r="G27" s="153"/>
      <c r="H27" s="153"/>
      <c r="O27" s="153"/>
      <c r="P27" s="153"/>
      <c r="W27" s="153"/>
      <c r="X27" s="153"/>
      <c r="AH27" s="153"/>
      <c r="AI27" s="153"/>
      <c r="AJ27" s="153"/>
      <c r="AK27" s="153"/>
      <c r="AL27" s="153"/>
      <c r="AM27" s="153"/>
      <c r="AN27" s="153"/>
      <c r="AO27" s="153"/>
      <c r="AP27" s="153"/>
    </row>
    <row r="28" spans="1:42" ht="8.1" customHeight="1"/>
    <row r="29" spans="1:42" ht="8.1" customHeight="1">
      <c r="O29" s="153"/>
      <c r="P29" s="153"/>
    </row>
    <row r="30" spans="1:42" ht="13.8" thickBot="1">
      <c r="AH30" s="24"/>
      <c r="AI30" s="24"/>
      <c r="AJ30" s="24"/>
      <c r="AK30" s="24"/>
      <c r="AL30" s="24"/>
      <c r="AM30" s="24"/>
      <c r="AN30" s="24"/>
      <c r="AO30" s="24"/>
      <c r="AP30" s="24"/>
    </row>
    <row r="31" spans="1:42">
      <c r="AH31" s="102" t="s">
        <v>4</v>
      </c>
      <c r="AI31" s="114" t="s">
        <v>48</v>
      </c>
      <c r="AJ31" s="100"/>
      <c r="AK31" s="101" t="s">
        <v>69</v>
      </c>
      <c r="AL31" s="24"/>
      <c r="AM31" s="102" t="s">
        <v>5</v>
      </c>
      <c r="AN31" s="104" t="s">
        <v>72</v>
      </c>
      <c r="AO31" s="100"/>
      <c r="AP31" s="115" t="s">
        <v>182</v>
      </c>
    </row>
    <row r="32" spans="1:42">
      <c r="AH32" s="103" t="s">
        <v>144</v>
      </c>
      <c r="AI32" s="105">
        <v>3</v>
      </c>
      <c r="AJ32" s="98" t="s">
        <v>181</v>
      </c>
      <c r="AK32" s="99">
        <v>0</v>
      </c>
      <c r="AL32" s="24"/>
      <c r="AM32" s="103" t="s">
        <v>144</v>
      </c>
      <c r="AN32" s="105">
        <v>0</v>
      </c>
      <c r="AO32" s="98" t="s">
        <v>181</v>
      </c>
      <c r="AP32" s="99">
        <v>1</v>
      </c>
    </row>
    <row r="33" spans="34:42" ht="13.8" thickBot="1">
      <c r="AH33" s="110" t="s">
        <v>145</v>
      </c>
      <c r="AI33" s="111">
        <v>1</v>
      </c>
      <c r="AJ33" s="112" t="s">
        <v>181</v>
      </c>
      <c r="AK33" s="113">
        <v>0</v>
      </c>
      <c r="AL33" s="24"/>
      <c r="AM33" s="110" t="s">
        <v>145</v>
      </c>
      <c r="AN33" s="111">
        <v>0</v>
      </c>
      <c r="AO33" s="112" t="s">
        <v>181</v>
      </c>
      <c r="AP33" s="113">
        <v>1</v>
      </c>
    </row>
    <row r="34" spans="34:42" ht="14.4" thickTop="1" thickBot="1">
      <c r="AH34" s="106" t="s">
        <v>146</v>
      </c>
      <c r="AI34" s="107">
        <f>SUM(AI32:AI33)</f>
        <v>4</v>
      </c>
      <c r="AJ34" s="108" t="s">
        <v>181</v>
      </c>
      <c r="AK34" s="109">
        <f>SUM(AK32:AK33)</f>
        <v>0</v>
      </c>
      <c r="AL34" s="24"/>
      <c r="AM34" s="106" t="s">
        <v>146</v>
      </c>
      <c r="AN34" s="107">
        <f>SUM(AN32:AN33)</f>
        <v>0</v>
      </c>
      <c r="AO34" s="108" t="s">
        <v>181</v>
      </c>
      <c r="AP34" s="109">
        <f>SUM(AP32:AP33)</f>
        <v>2</v>
      </c>
    </row>
    <row r="35" spans="34:42">
      <c r="AH35" s="24"/>
      <c r="AI35" s="24"/>
      <c r="AJ35" s="24"/>
      <c r="AK35" s="24"/>
      <c r="AL35" s="24"/>
      <c r="AM35" s="24"/>
      <c r="AN35" s="24"/>
      <c r="AO35" s="24"/>
      <c r="AP35" s="24"/>
    </row>
    <row r="36" spans="34:42" ht="13.8" thickBot="1">
      <c r="AH36" s="24"/>
      <c r="AI36" s="24"/>
      <c r="AJ36" s="24"/>
      <c r="AK36" s="24"/>
      <c r="AL36" s="24"/>
      <c r="AM36" s="24"/>
      <c r="AN36" s="24"/>
      <c r="AO36" s="24"/>
      <c r="AP36" s="24"/>
    </row>
    <row r="37" spans="34:42">
      <c r="AH37" s="102" t="s">
        <v>6</v>
      </c>
      <c r="AI37" s="114" t="s">
        <v>47</v>
      </c>
      <c r="AJ37" s="100"/>
      <c r="AK37" s="101" t="s">
        <v>81</v>
      </c>
      <c r="AL37" s="24"/>
      <c r="AM37" s="102" t="s">
        <v>7</v>
      </c>
      <c r="AN37" s="114" t="s">
        <v>176</v>
      </c>
      <c r="AO37" s="100"/>
      <c r="AP37" s="101" t="s">
        <v>84</v>
      </c>
    </row>
    <row r="38" spans="34:42">
      <c r="AH38" s="103" t="s">
        <v>144</v>
      </c>
      <c r="AI38" s="105">
        <v>1</v>
      </c>
      <c r="AJ38" s="98" t="s">
        <v>181</v>
      </c>
      <c r="AK38" s="99">
        <v>0</v>
      </c>
      <c r="AL38" s="24"/>
      <c r="AM38" s="103" t="s">
        <v>144</v>
      </c>
      <c r="AN38" s="105">
        <v>2</v>
      </c>
      <c r="AO38" s="98" t="s">
        <v>181</v>
      </c>
      <c r="AP38" s="99">
        <v>1</v>
      </c>
    </row>
    <row r="39" spans="34:42" ht="13.8" thickBot="1">
      <c r="AH39" s="110" t="s">
        <v>145</v>
      </c>
      <c r="AI39" s="111">
        <v>4</v>
      </c>
      <c r="AJ39" s="112" t="s">
        <v>181</v>
      </c>
      <c r="AK39" s="113">
        <v>0</v>
      </c>
      <c r="AL39" s="24"/>
      <c r="AM39" s="110" t="s">
        <v>145</v>
      </c>
      <c r="AN39" s="111">
        <v>2</v>
      </c>
      <c r="AO39" s="112" t="s">
        <v>181</v>
      </c>
      <c r="AP39" s="113">
        <v>0</v>
      </c>
    </row>
    <row r="40" spans="34:42" ht="14.4" thickTop="1" thickBot="1">
      <c r="AH40" s="106" t="s">
        <v>146</v>
      </c>
      <c r="AI40" s="107">
        <f>SUM(AI38:AI39)</f>
        <v>5</v>
      </c>
      <c r="AJ40" s="108" t="s">
        <v>181</v>
      </c>
      <c r="AK40" s="109">
        <f>SUM(AK38:AK39)</f>
        <v>0</v>
      </c>
      <c r="AL40" s="24"/>
      <c r="AM40" s="106" t="s">
        <v>146</v>
      </c>
      <c r="AN40" s="107">
        <f>SUM(AN38:AN39)</f>
        <v>4</v>
      </c>
      <c r="AO40" s="108" t="s">
        <v>181</v>
      </c>
      <c r="AP40" s="109">
        <f>SUM(AP38:AP39)</f>
        <v>1</v>
      </c>
    </row>
    <row r="41" spans="34:42">
      <c r="AH41" s="24"/>
      <c r="AI41" s="24"/>
      <c r="AJ41" s="24"/>
      <c r="AK41" s="24"/>
      <c r="AL41" s="24"/>
      <c r="AM41" s="24"/>
      <c r="AN41" s="24"/>
      <c r="AO41" s="24"/>
      <c r="AP41" s="24"/>
    </row>
    <row r="42" spans="34:42" ht="13.8" thickBot="1">
      <c r="AH42" s="24"/>
      <c r="AI42" s="24"/>
      <c r="AJ42" s="24"/>
      <c r="AK42" s="24"/>
      <c r="AL42" s="24"/>
      <c r="AM42" s="24"/>
      <c r="AN42" s="24"/>
      <c r="AO42" s="24"/>
      <c r="AP42" s="24"/>
    </row>
    <row r="43" spans="34:42">
      <c r="AH43" s="102" t="s">
        <v>8</v>
      </c>
      <c r="AI43" s="114" t="s">
        <v>177</v>
      </c>
      <c r="AJ43" s="100"/>
      <c r="AK43" s="101" t="s">
        <v>89</v>
      </c>
      <c r="AL43" s="24"/>
      <c r="AM43" s="102" t="s">
        <v>29</v>
      </c>
      <c r="AN43" s="104" t="s">
        <v>93</v>
      </c>
      <c r="AO43" s="100"/>
      <c r="AP43" s="115" t="s">
        <v>21</v>
      </c>
    </row>
    <row r="44" spans="34:42">
      <c r="AH44" s="103" t="s">
        <v>144</v>
      </c>
      <c r="AI44" s="105">
        <v>4</v>
      </c>
      <c r="AJ44" s="98" t="s">
        <v>181</v>
      </c>
      <c r="AK44" s="99">
        <v>0</v>
      </c>
      <c r="AL44" s="24"/>
      <c r="AM44" s="103" t="s">
        <v>144</v>
      </c>
      <c r="AN44" s="105">
        <v>0</v>
      </c>
      <c r="AO44" s="98" t="s">
        <v>181</v>
      </c>
      <c r="AP44" s="99">
        <v>1</v>
      </c>
    </row>
    <row r="45" spans="34:42" ht="13.8" thickBot="1">
      <c r="AH45" s="110" t="s">
        <v>145</v>
      </c>
      <c r="AI45" s="111">
        <v>1</v>
      </c>
      <c r="AJ45" s="112" t="s">
        <v>181</v>
      </c>
      <c r="AK45" s="113">
        <v>0</v>
      </c>
      <c r="AL45" s="24"/>
      <c r="AM45" s="110" t="s">
        <v>145</v>
      </c>
      <c r="AN45" s="111">
        <v>1</v>
      </c>
      <c r="AO45" s="112" t="s">
        <v>181</v>
      </c>
      <c r="AP45" s="113">
        <v>0</v>
      </c>
    </row>
    <row r="46" spans="34:42" ht="14.4" thickTop="1" thickBot="1">
      <c r="AH46" s="106" t="s">
        <v>146</v>
      </c>
      <c r="AI46" s="107">
        <f>SUM(AI44:AI45)</f>
        <v>5</v>
      </c>
      <c r="AJ46" s="108" t="s">
        <v>181</v>
      </c>
      <c r="AK46" s="109">
        <f>SUM(AK44:AK45)</f>
        <v>0</v>
      </c>
      <c r="AL46" s="24"/>
      <c r="AM46" s="106" t="s">
        <v>146</v>
      </c>
      <c r="AN46" s="107">
        <f>SUM(AN44:AN45)</f>
        <v>1</v>
      </c>
      <c r="AO46" s="108" t="s">
        <v>181</v>
      </c>
      <c r="AP46" s="109">
        <f>SUM(AP44:AP45)</f>
        <v>1</v>
      </c>
    </row>
    <row r="47" spans="34:42">
      <c r="AH47" s="24"/>
      <c r="AI47" s="24"/>
      <c r="AJ47" s="24"/>
      <c r="AK47" s="24"/>
      <c r="AL47" s="24"/>
      <c r="AM47" s="24" t="s">
        <v>166</v>
      </c>
      <c r="AN47" s="24">
        <v>1</v>
      </c>
      <c r="AO47" s="24" t="s">
        <v>181</v>
      </c>
      <c r="AP47" s="24">
        <v>2</v>
      </c>
    </row>
    <row r="48" spans="34:42" ht="13.8" thickBot="1">
      <c r="AH48" s="24"/>
      <c r="AI48" s="24"/>
      <c r="AJ48" s="24"/>
      <c r="AK48" s="24"/>
      <c r="AL48" s="24"/>
      <c r="AM48" s="24"/>
      <c r="AN48" s="24"/>
      <c r="AO48" s="24"/>
      <c r="AP48" s="24"/>
    </row>
    <row r="49" spans="34:42">
      <c r="AH49" s="102" t="s">
        <v>9</v>
      </c>
      <c r="AI49" s="104" t="s">
        <v>165</v>
      </c>
      <c r="AJ49" s="100"/>
      <c r="AK49" s="115" t="s">
        <v>99</v>
      </c>
      <c r="AL49" s="24"/>
      <c r="AM49" s="102" t="s">
        <v>24</v>
      </c>
      <c r="AN49" s="104" t="s">
        <v>105</v>
      </c>
      <c r="AO49" s="100"/>
      <c r="AP49" s="115" t="s">
        <v>44</v>
      </c>
    </row>
    <row r="50" spans="34:42">
      <c r="AH50" s="103" t="s">
        <v>144</v>
      </c>
      <c r="AI50" s="105">
        <v>0</v>
      </c>
      <c r="AJ50" s="98" t="s">
        <v>181</v>
      </c>
      <c r="AK50" s="99">
        <v>0</v>
      </c>
      <c r="AL50" s="24"/>
      <c r="AM50" s="103" t="s">
        <v>144</v>
      </c>
      <c r="AN50" s="105">
        <v>0</v>
      </c>
      <c r="AO50" s="98" t="s">
        <v>181</v>
      </c>
      <c r="AP50" s="99">
        <v>2</v>
      </c>
    </row>
    <row r="51" spans="34:42" ht="13.8" thickBot="1">
      <c r="AH51" s="110" t="s">
        <v>145</v>
      </c>
      <c r="AI51" s="111">
        <v>0</v>
      </c>
      <c r="AJ51" s="112" t="s">
        <v>181</v>
      </c>
      <c r="AK51" s="113">
        <v>1</v>
      </c>
      <c r="AL51" s="24"/>
      <c r="AM51" s="110" t="s">
        <v>145</v>
      </c>
      <c r="AN51" s="111">
        <v>0</v>
      </c>
      <c r="AO51" s="112" t="s">
        <v>181</v>
      </c>
      <c r="AP51" s="113">
        <v>1</v>
      </c>
    </row>
    <row r="52" spans="34:42" ht="14.4" thickTop="1" thickBot="1">
      <c r="AH52" s="106" t="s">
        <v>146</v>
      </c>
      <c r="AI52" s="107">
        <f>SUM(AI50:AI51)</f>
        <v>0</v>
      </c>
      <c r="AJ52" s="108" t="s">
        <v>181</v>
      </c>
      <c r="AK52" s="109">
        <f>SUM(AK50:AK51)</f>
        <v>1</v>
      </c>
      <c r="AL52" s="24"/>
      <c r="AM52" s="106" t="s">
        <v>146</v>
      </c>
      <c r="AN52" s="107">
        <f>SUM(AN50:AN51)</f>
        <v>0</v>
      </c>
      <c r="AO52" s="108" t="s">
        <v>181</v>
      </c>
      <c r="AP52" s="109">
        <f>SUM(AP50:AP51)</f>
        <v>3</v>
      </c>
    </row>
    <row r="53" spans="34:42">
      <c r="AH53" s="24"/>
      <c r="AI53" s="24"/>
      <c r="AJ53" s="24"/>
      <c r="AK53" s="24"/>
      <c r="AL53" s="24"/>
      <c r="AM53" s="24"/>
      <c r="AN53" s="24"/>
      <c r="AO53" s="24"/>
      <c r="AP53" s="24"/>
    </row>
    <row r="54" spans="34:42" ht="13.8" thickBot="1">
      <c r="AH54" s="24"/>
      <c r="AI54" s="24"/>
      <c r="AJ54" s="24"/>
      <c r="AK54" s="24"/>
      <c r="AL54" s="24"/>
      <c r="AM54" s="24"/>
      <c r="AN54" s="24"/>
      <c r="AO54" s="24"/>
      <c r="AP54" s="24"/>
    </row>
    <row r="55" spans="34:42">
      <c r="AH55" s="102" t="s">
        <v>22</v>
      </c>
      <c r="AI55" s="114" t="s">
        <v>84</v>
      </c>
      <c r="AJ55" s="100"/>
      <c r="AK55" s="101" t="s">
        <v>165</v>
      </c>
      <c r="AL55" s="24"/>
      <c r="AM55" s="24"/>
      <c r="AN55" s="24"/>
      <c r="AO55" s="24"/>
      <c r="AP55" s="24"/>
    </row>
    <row r="56" spans="34:42">
      <c r="AH56" s="103" t="s">
        <v>144</v>
      </c>
      <c r="AI56" s="105">
        <v>2</v>
      </c>
      <c r="AJ56" s="98" t="s">
        <v>181</v>
      </c>
      <c r="AK56" s="99">
        <v>1</v>
      </c>
      <c r="AL56" s="24"/>
      <c r="AM56" s="24"/>
      <c r="AN56" s="24"/>
      <c r="AO56" s="24"/>
      <c r="AP56" s="24"/>
    </row>
    <row r="57" spans="34:42" ht="13.8" thickBot="1">
      <c r="AH57" s="110" t="s">
        <v>145</v>
      </c>
      <c r="AI57" s="111">
        <v>0</v>
      </c>
      <c r="AJ57" s="112" t="s">
        <v>181</v>
      </c>
      <c r="AK57" s="113">
        <v>0</v>
      </c>
      <c r="AL57" s="24"/>
      <c r="AM57" s="24"/>
      <c r="AN57" s="24"/>
      <c r="AO57" s="24"/>
      <c r="AP57" s="24"/>
    </row>
    <row r="58" spans="34:42" ht="14.4" thickTop="1" thickBot="1">
      <c r="AH58" s="106" t="s">
        <v>146</v>
      </c>
      <c r="AI58" s="107">
        <f>SUM(AI56:AI57)</f>
        <v>2</v>
      </c>
      <c r="AJ58" s="108" t="s">
        <v>181</v>
      </c>
      <c r="AK58" s="109">
        <f>SUM(AK56:AK57)</f>
        <v>1</v>
      </c>
      <c r="AL58" s="24"/>
      <c r="AM58" s="24"/>
      <c r="AN58" s="24"/>
      <c r="AO58" s="24"/>
      <c r="AP58" s="24"/>
    </row>
    <row r="59" spans="34:42">
      <c r="AH59" s="22"/>
      <c r="AI59" s="22"/>
      <c r="AJ59" s="22"/>
      <c r="AK59" s="22"/>
      <c r="AL59" s="22"/>
      <c r="AM59" s="22"/>
      <c r="AN59" s="22"/>
      <c r="AO59" s="22"/>
      <c r="AP59" s="22"/>
    </row>
    <row r="60" spans="34:42">
      <c r="AH60" s="22"/>
      <c r="AI60" s="22"/>
      <c r="AJ60" s="22"/>
      <c r="AK60" s="22"/>
      <c r="AL60" s="22"/>
      <c r="AM60" s="22"/>
      <c r="AN60" s="22"/>
      <c r="AO60" s="22"/>
      <c r="AP60" s="22"/>
    </row>
    <row r="61" spans="34:42">
      <c r="AH61" s="22"/>
      <c r="AI61" s="22"/>
      <c r="AJ61" s="22"/>
      <c r="AK61" s="22"/>
      <c r="AL61" s="22"/>
      <c r="AM61" s="22"/>
      <c r="AN61" s="22"/>
      <c r="AO61" s="22"/>
      <c r="AP61" s="22"/>
    </row>
    <row r="62" spans="34:42">
      <c r="AH62" s="22"/>
      <c r="AI62" s="22"/>
      <c r="AJ62" s="22"/>
      <c r="AK62" s="22"/>
      <c r="AL62" s="22"/>
      <c r="AM62" s="22"/>
      <c r="AN62" s="22"/>
      <c r="AO62" s="22"/>
      <c r="AP62" s="22"/>
    </row>
    <row r="63" spans="34:42">
      <c r="AH63" s="22"/>
      <c r="AI63" s="22"/>
      <c r="AJ63" s="22"/>
      <c r="AK63" s="22"/>
      <c r="AL63" s="22"/>
      <c r="AM63" s="22"/>
      <c r="AN63" s="22"/>
      <c r="AO63" s="22"/>
      <c r="AP63" s="22"/>
    </row>
    <row r="64" spans="34:42">
      <c r="AH64" s="22"/>
      <c r="AI64" s="22"/>
      <c r="AJ64" s="22"/>
      <c r="AK64" s="22"/>
      <c r="AL64" s="22"/>
      <c r="AM64" s="22"/>
      <c r="AN64" s="22"/>
      <c r="AO64" s="22"/>
      <c r="AP64" s="22"/>
    </row>
    <row r="65" spans="34:42">
      <c r="AH65" s="22"/>
      <c r="AI65" s="22"/>
      <c r="AJ65" s="22"/>
      <c r="AK65" s="22"/>
      <c r="AL65" s="22"/>
      <c r="AM65" s="22"/>
      <c r="AN65" s="22"/>
      <c r="AO65" s="22"/>
      <c r="AP65" s="22"/>
    </row>
    <row r="66" spans="34:42">
      <c r="AH66" s="22"/>
      <c r="AI66" s="22"/>
      <c r="AJ66" s="22"/>
      <c r="AK66" s="22"/>
      <c r="AL66" s="22"/>
      <c r="AM66" s="22"/>
      <c r="AN66" s="22"/>
      <c r="AO66" s="22"/>
      <c r="AP66" s="22"/>
    </row>
    <row r="67" spans="34:42">
      <c r="AH67" s="22"/>
      <c r="AI67" s="22"/>
      <c r="AJ67" s="22"/>
      <c r="AK67" s="22"/>
      <c r="AL67" s="22"/>
      <c r="AM67" s="22"/>
      <c r="AN67" s="22"/>
      <c r="AO67" s="22"/>
      <c r="AP67" s="22"/>
    </row>
    <row r="68" spans="34:42">
      <c r="AH68" s="22"/>
      <c r="AI68" s="22"/>
      <c r="AJ68" s="22"/>
      <c r="AK68" s="22"/>
      <c r="AL68" s="22"/>
      <c r="AM68" s="22"/>
      <c r="AN68" s="22"/>
      <c r="AO68" s="22"/>
      <c r="AP68" s="22"/>
    </row>
    <row r="69" spans="34:42">
      <c r="AH69" s="22"/>
      <c r="AI69" s="22"/>
      <c r="AJ69" s="22"/>
      <c r="AK69" s="22"/>
      <c r="AL69" s="22"/>
      <c r="AM69" s="22"/>
      <c r="AN69" s="22"/>
      <c r="AO69" s="22"/>
      <c r="AP69" s="22"/>
    </row>
    <row r="70" spans="34:42">
      <c r="AH70" s="22"/>
      <c r="AI70" s="22"/>
      <c r="AJ70" s="22"/>
      <c r="AK70" s="22"/>
      <c r="AL70" s="22"/>
      <c r="AM70" s="22"/>
      <c r="AN70" s="22"/>
      <c r="AO70" s="22"/>
      <c r="AP70" s="22"/>
    </row>
    <row r="71" spans="34:42">
      <c r="AH71" s="22"/>
      <c r="AI71" s="22"/>
      <c r="AJ71" s="22"/>
      <c r="AK71" s="22"/>
      <c r="AL71" s="22"/>
      <c r="AM71" s="22"/>
      <c r="AN71" s="22"/>
      <c r="AO71" s="22"/>
      <c r="AP71" s="22"/>
    </row>
    <row r="72" spans="34:42">
      <c r="AH72" s="22"/>
      <c r="AI72" s="22"/>
      <c r="AJ72" s="22"/>
      <c r="AK72" s="22"/>
      <c r="AL72" s="22"/>
      <c r="AM72" s="22"/>
      <c r="AN72" s="22"/>
      <c r="AO72" s="22"/>
      <c r="AP72" s="22"/>
    </row>
    <row r="73" spans="34:42">
      <c r="AH73" s="22"/>
      <c r="AI73" s="22"/>
      <c r="AJ73" s="22"/>
      <c r="AK73" s="22"/>
      <c r="AL73" s="22"/>
      <c r="AM73" s="22"/>
      <c r="AN73" s="22"/>
      <c r="AO73" s="22"/>
      <c r="AP73" s="22"/>
    </row>
    <row r="74" spans="34:42">
      <c r="AH74" s="22"/>
      <c r="AI74" s="22"/>
      <c r="AJ74" s="22"/>
      <c r="AK74" s="22"/>
      <c r="AL74" s="22"/>
      <c r="AM74" s="22"/>
      <c r="AN74" s="22"/>
      <c r="AO74" s="22"/>
      <c r="AP74" s="22"/>
    </row>
    <row r="75" spans="34:42">
      <c r="AH75" s="22"/>
      <c r="AI75" s="22"/>
      <c r="AJ75" s="22"/>
      <c r="AK75" s="22"/>
      <c r="AL75" s="22"/>
      <c r="AM75" s="22"/>
      <c r="AN75" s="22"/>
      <c r="AO75" s="22"/>
      <c r="AP75" s="22"/>
    </row>
    <row r="76" spans="34:42">
      <c r="AH76" s="22"/>
      <c r="AI76" s="22"/>
      <c r="AJ76" s="22"/>
      <c r="AK76" s="22"/>
      <c r="AL76" s="22"/>
      <c r="AM76" s="22"/>
      <c r="AN76" s="22"/>
      <c r="AO76" s="22"/>
      <c r="AP76" s="22"/>
    </row>
    <row r="77" spans="34:42">
      <c r="AH77" s="22"/>
      <c r="AI77" s="22"/>
      <c r="AJ77" s="22"/>
      <c r="AK77" s="22"/>
      <c r="AL77" s="22"/>
      <c r="AM77" s="22"/>
      <c r="AN77" s="22"/>
      <c r="AO77" s="22"/>
      <c r="AP77" s="22"/>
    </row>
  </sheetData>
  <mergeCells count="57">
    <mergeCell ref="P14:Q14"/>
    <mergeCell ref="V14:W14"/>
    <mergeCell ref="B11:C11"/>
    <mergeCell ref="L11:M11"/>
    <mergeCell ref="J1:O1"/>
    <mergeCell ref="C1:H1"/>
    <mergeCell ref="M4:R6"/>
    <mergeCell ref="G11:H12"/>
    <mergeCell ref="W11:X12"/>
    <mergeCell ref="AI20:AJ20"/>
    <mergeCell ref="AN20:AO20"/>
    <mergeCell ref="AI21:AJ21"/>
    <mergeCell ref="AN21:AO21"/>
    <mergeCell ref="M9:R10"/>
    <mergeCell ref="AI17:AJ17"/>
    <mergeCell ref="AN17:AO17"/>
    <mergeCell ref="AI18:AJ18"/>
    <mergeCell ref="AN18:AO18"/>
    <mergeCell ref="AI19:AJ19"/>
    <mergeCell ref="AN19:AO19"/>
    <mergeCell ref="AI12:AJ12"/>
    <mergeCell ref="AN12:AO12"/>
    <mergeCell ref="AI13:AJ13"/>
    <mergeCell ref="AN13:AO13"/>
    <mergeCell ref="AI14:AJ14"/>
    <mergeCell ref="AI9:AJ9"/>
    <mergeCell ref="AN9:AO9"/>
    <mergeCell ref="AI10:AJ10"/>
    <mergeCell ref="AN10:AO10"/>
    <mergeCell ref="AI11:AJ11"/>
    <mergeCell ref="AN11:AO11"/>
    <mergeCell ref="O29:P29"/>
    <mergeCell ref="A18:B23"/>
    <mergeCell ref="E18:F23"/>
    <mergeCell ref="I18:J23"/>
    <mergeCell ref="M18:N23"/>
    <mergeCell ref="A17:B17"/>
    <mergeCell ref="E17:F17"/>
    <mergeCell ref="I17:J17"/>
    <mergeCell ref="M17:N17"/>
    <mergeCell ref="Q17:R17"/>
    <mergeCell ref="AH24:AP27"/>
    <mergeCell ref="C14:D15"/>
    <mergeCell ref="K14:L15"/>
    <mergeCell ref="S14:T15"/>
    <mergeCell ref="AA14:AB15"/>
    <mergeCell ref="U18:V23"/>
    <mergeCell ref="Y18:Z23"/>
    <mergeCell ref="AC18:AD23"/>
    <mergeCell ref="Y17:Z17"/>
    <mergeCell ref="AC17:AD17"/>
    <mergeCell ref="U17:V17"/>
    <mergeCell ref="G25:H27"/>
    <mergeCell ref="O25:P27"/>
    <mergeCell ref="W25:X27"/>
    <mergeCell ref="Q18:R23"/>
    <mergeCell ref="AN14:AO14"/>
  </mergeCells>
  <phoneticPr fontId="1"/>
  <pageMargins left="0.7" right="0.7" top="0.75" bottom="0.75" header="0.3" footer="0.3"/>
  <pageSetup paperSize="9" scale="53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193BF-43D7-45BA-9695-1DA5127FFF52}">
  <sheetPr>
    <tabColor rgb="FFFF0000"/>
    <pageSetUpPr fitToPage="1"/>
  </sheetPr>
  <dimension ref="A1:AR57"/>
  <sheetViews>
    <sheetView topLeftCell="A34" workbookViewId="0">
      <selection activeCell="AO51" sqref="AO51"/>
    </sheetView>
  </sheetViews>
  <sheetFormatPr defaultColWidth="9" defaultRowHeight="13.2"/>
  <cols>
    <col min="1" max="14" width="2.6640625" style="1" customWidth="1"/>
    <col min="15" max="16" width="2.88671875" style="1" customWidth="1"/>
    <col min="17" max="30" width="2.6640625" style="1" customWidth="1"/>
    <col min="31" max="31" width="1.21875" style="1" customWidth="1"/>
    <col min="32" max="32" width="1.33203125" style="1" customWidth="1"/>
    <col min="33" max="34" width="4.6640625" style="1" customWidth="1"/>
    <col min="35" max="37" width="5.77734375" style="1" customWidth="1"/>
    <col min="38" max="39" width="3.77734375" style="1" customWidth="1"/>
    <col min="40" max="42" width="5.77734375" style="1" customWidth="1"/>
    <col min="43" max="44" width="3.77734375" style="1" customWidth="1"/>
    <col min="45" max="16384" width="9" style="1"/>
  </cols>
  <sheetData>
    <row r="1" spans="1:44">
      <c r="C1" s="275">
        <v>45403</v>
      </c>
      <c r="D1" s="275"/>
      <c r="E1" s="275"/>
      <c r="F1" s="275"/>
      <c r="G1" s="275"/>
      <c r="H1" s="275"/>
    </row>
    <row r="2" spans="1:44" ht="13.8" thickBot="1">
      <c r="A2" s="11"/>
      <c r="B2" s="11"/>
    </row>
    <row r="3" spans="1:44" ht="25.5" customHeight="1">
      <c r="A3" s="11"/>
      <c r="B3" s="11"/>
      <c r="M3" s="259" t="s">
        <v>207</v>
      </c>
      <c r="N3" s="260"/>
      <c r="O3" s="260"/>
      <c r="P3" s="260"/>
      <c r="Q3" s="260"/>
      <c r="R3" s="261"/>
    </row>
    <row r="4" spans="1:44">
      <c r="A4" s="11"/>
      <c r="B4" s="11"/>
      <c r="M4" s="262"/>
      <c r="N4" s="263"/>
      <c r="O4" s="263"/>
      <c r="P4" s="263"/>
      <c r="Q4" s="263"/>
      <c r="R4" s="264"/>
      <c r="AG4" s="1" t="s">
        <v>63</v>
      </c>
    </row>
    <row r="5" spans="1:44" ht="12.75" customHeight="1" thickBot="1">
      <c r="A5" s="11"/>
      <c r="B5" s="11"/>
      <c r="M5" s="265"/>
      <c r="N5" s="266"/>
      <c r="O5" s="266"/>
      <c r="P5" s="266"/>
      <c r="Q5" s="266"/>
      <c r="R5" s="267"/>
      <c r="AG5" s="1" t="s">
        <v>172</v>
      </c>
      <c r="AK5" s="1" t="s">
        <v>173</v>
      </c>
    </row>
    <row r="6" spans="1:44" ht="13.05" customHeight="1">
      <c r="O6" s="117"/>
      <c r="AG6" s="258" t="s">
        <v>34</v>
      </c>
      <c r="AH6" s="258"/>
      <c r="AI6" s="258"/>
      <c r="AJ6" s="258"/>
      <c r="AK6" s="258"/>
      <c r="AL6" s="258" t="s">
        <v>43</v>
      </c>
      <c r="AM6" s="258"/>
      <c r="AN6" s="258"/>
      <c r="AO6" s="258"/>
      <c r="AP6" s="258"/>
      <c r="AQ6" s="258"/>
    </row>
    <row r="7" spans="1:44" ht="13.05" customHeight="1" thickBot="1">
      <c r="H7" s="118"/>
      <c r="I7" s="118"/>
      <c r="J7" s="118"/>
      <c r="K7" s="118"/>
      <c r="L7" s="118"/>
      <c r="M7" s="118"/>
      <c r="N7" s="118"/>
      <c r="O7" s="119"/>
      <c r="AG7" s="258"/>
      <c r="AH7" s="258"/>
      <c r="AI7" s="258"/>
      <c r="AJ7" s="258"/>
      <c r="AK7" s="258"/>
      <c r="AL7" s="258"/>
      <c r="AM7" s="258"/>
      <c r="AN7" s="258"/>
      <c r="AO7" s="258"/>
      <c r="AP7" s="258"/>
      <c r="AQ7" s="258"/>
    </row>
    <row r="8" spans="1:44" ht="13.05" customHeight="1" thickTop="1">
      <c r="A8" s="10"/>
      <c r="B8" s="10"/>
      <c r="C8" s="10"/>
      <c r="D8" s="10"/>
      <c r="E8" s="10"/>
      <c r="F8" s="10"/>
      <c r="G8" s="117">
        <v>1</v>
      </c>
      <c r="H8" s="10"/>
      <c r="I8" s="10"/>
      <c r="J8" s="10"/>
      <c r="K8" s="10"/>
      <c r="L8" s="10"/>
      <c r="M8" s="10"/>
      <c r="O8" s="153" t="s">
        <v>10</v>
      </c>
      <c r="P8" s="273"/>
      <c r="Q8" s="12"/>
      <c r="R8" s="12"/>
      <c r="S8" s="12"/>
      <c r="T8" s="12"/>
      <c r="U8" s="12"/>
      <c r="V8" s="12"/>
      <c r="W8" s="12"/>
      <c r="X8" s="123">
        <v>0</v>
      </c>
      <c r="Y8" s="10"/>
      <c r="Z8" s="10"/>
      <c r="AA8" s="10"/>
      <c r="AB8" s="10"/>
      <c r="AC8" s="10"/>
      <c r="AG8" s="278" t="s">
        <v>53</v>
      </c>
      <c r="AH8" s="278"/>
      <c r="AI8" s="278"/>
      <c r="AJ8" s="278"/>
      <c r="AK8" s="278"/>
      <c r="AL8" s="278"/>
      <c r="AM8" s="278"/>
      <c r="AN8" s="278"/>
      <c r="AO8" s="278"/>
      <c r="AP8" s="278"/>
      <c r="AQ8" s="278"/>
    </row>
    <row r="9" spans="1:44" ht="13.05" customHeight="1" thickBot="1">
      <c r="A9" s="2"/>
      <c r="B9" s="2"/>
      <c r="C9" s="2"/>
      <c r="D9" s="71"/>
      <c r="E9" s="71"/>
      <c r="F9" s="71"/>
      <c r="G9" s="72"/>
      <c r="H9" s="120"/>
      <c r="I9" s="9"/>
      <c r="J9" s="9"/>
      <c r="K9" s="2"/>
      <c r="L9" s="2"/>
      <c r="M9" s="2"/>
      <c r="N9" s="123"/>
      <c r="O9" s="153"/>
      <c r="P9" s="153"/>
      <c r="Q9" s="2"/>
      <c r="R9" s="131"/>
      <c r="S9" s="2"/>
      <c r="T9" s="2"/>
      <c r="U9" s="2"/>
      <c r="V9" s="2"/>
      <c r="W9" s="2"/>
      <c r="X9" s="76"/>
      <c r="Y9" s="77"/>
      <c r="Z9" s="77"/>
      <c r="AA9" s="71"/>
      <c r="AB9" s="2"/>
      <c r="AC9" s="2"/>
      <c r="AG9" s="278"/>
      <c r="AH9" s="278"/>
      <c r="AI9" s="278"/>
      <c r="AJ9" s="278"/>
      <c r="AK9" s="278"/>
      <c r="AL9" s="278"/>
      <c r="AM9" s="278"/>
      <c r="AN9" s="278"/>
      <c r="AO9" s="278"/>
      <c r="AP9" s="278"/>
      <c r="AQ9" s="278"/>
    </row>
    <row r="10" spans="1:44" ht="13.05" customHeight="1" thickTop="1" thickBot="1">
      <c r="A10" s="2"/>
      <c r="B10" s="186" t="s">
        <v>185</v>
      </c>
      <c r="C10" s="244"/>
      <c r="D10" s="2"/>
      <c r="E10" s="2"/>
      <c r="F10" s="2"/>
      <c r="G10" s="186" t="s">
        <v>8</v>
      </c>
      <c r="H10" s="187"/>
      <c r="I10" s="6"/>
      <c r="J10" s="6"/>
      <c r="K10" s="6"/>
      <c r="L10" s="216" t="s">
        <v>169</v>
      </c>
      <c r="M10" s="186"/>
      <c r="N10" s="123">
        <v>2</v>
      </c>
      <c r="O10" s="153"/>
      <c r="P10" s="256"/>
      <c r="Q10" s="132">
        <v>1</v>
      </c>
      <c r="R10" s="131"/>
      <c r="S10" s="79">
        <v>0</v>
      </c>
      <c r="T10" s="6"/>
      <c r="U10" s="6"/>
      <c r="V10" s="6"/>
      <c r="W10" s="187" t="s">
        <v>9</v>
      </c>
      <c r="X10" s="186"/>
      <c r="Y10" s="2"/>
      <c r="Z10" s="2"/>
      <c r="AA10" s="2"/>
      <c r="AB10" s="74">
        <v>2</v>
      </c>
      <c r="AC10" s="2"/>
      <c r="AG10" s="258"/>
      <c r="AH10" s="258"/>
      <c r="AI10" s="258"/>
      <c r="AJ10" s="258"/>
      <c r="AK10" s="258"/>
      <c r="AL10" s="258"/>
      <c r="AM10" s="258"/>
      <c r="AN10" s="258"/>
      <c r="AO10" s="258"/>
      <c r="AP10" s="258"/>
      <c r="AQ10" s="258"/>
      <c r="AR10" s="258"/>
    </row>
    <row r="11" spans="1:44" ht="13.05" customHeight="1" thickTop="1">
      <c r="A11" s="2"/>
      <c r="B11" s="2"/>
      <c r="C11" s="79">
        <v>0</v>
      </c>
      <c r="D11" s="2"/>
      <c r="E11" s="2"/>
      <c r="F11" s="2"/>
      <c r="G11" s="186"/>
      <c r="H11" s="186"/>
      <c r="I11" s="2"/>
      <c r="J11" s="2"/>
      <c r="K11" s="2"/>
      <c r="L11" s="74">
        <v>0</v>
      </c>
      <c r="M11" s="2"/>
      <c r="N11" s="73"/>
      <c r="O11" s="133"/>
      <c r="P11" s="134"/>
      <c r="Q11" s="2"/>
      <c r="R11" s="2"/>
      <c r="S11" s="79"/>
      <c r="T11" s="2"/>
      <c r="U11" s="2"/>
      <c r="V11" s="2"/>
      <c r="W11" s="186"/>
      <c r="X11" s="186"/>
      <c r="Y11" s="2"/>
      <c r="Z11" s="2"/>
      <c r="AA11" s="2"/>
      <c r="AB11" s="74"/>
      <c r="AC11" s="2"/>
      <c r="AD11" s="2"/>
      <c r="AG11" s="279"/>
      <c r="AH11" s="279"/>
      <c r="AI11" s="279"/>
      <c r="AJ11" s="279"/>
      <c r="AK11" s="279"/>
      <c r="AL11" s="279"/>
      <c r="AM11" s="279"/>
      <c r="AN11" s="279"/>
      <c r="AO11" s="279"/>
      <c r="AP11" s="279"/>
      <c r="AQ11" s="279"/>
      <c r="AR11" s="279"/>
    </row>
    <row r="12" spans="1:44" ht="13.05" customHeight="1" thickBot="1">
      <c r="A12" s="2"/>
      <c r="B12" s="71"/>
      <c r="C12" s="72"/>
      <c r="D12" s="120"/>
      <c r="E12" s="2"/>
      <c r="F12" s="2"/>
      <c r="G12" s="2"/>
      <c r="H12" s="2"/>
      <c r="I12" s="2"/>
      <c r="J12" s="2"/>
      <c r="K12" s="2"/>
      <c r="L12" s="76"/>
      <c r="M12" s="71"/>
      <c r="N12" s="2"/>
      <c r="O12" s="153" t="s">
        <v>36</v>
      </c>
      <c r="P12" s="153"/>
      <c r="Q12" s="2"/>
      <c r="R12" s="71"/>
      <c r="S12" s="72"/>
      <c r="T12" s="2"/>
      <c r="U12" s="2"/>
      <c r="V12" s="2"/>
      <c r="W12" s="2"/>
      <c r="X12" s="2"/>
      <c r="Y12" s="2"/>
      <c r="Z12" s="2"/>
      <c r="AA12" s="2"/>
      <c r="AB12" s="76"/>
      <c r="AC12" s="71"/>
      <c r="AD12" s="2"/>
      <c r="AG12" s="154" t="s">
        <v>3</v>
      </c>
      <c r="AH12" s="154"/>
      <c r="AI12" s="154" t="s">
        <v>0</v>
      </c>
      <c r="AJ12" s="154"/>
      <c r="AK12" s="154"/>
      <c r="AL12" s="154" t="s">
        <v>1</v>
      </c>
      <c r="AM12" s="154"/>
      <c r="AN12" s="154" t="s">
        <v>2</v>
      </c>
      <c r="AO12" s="154"/>
      <c r="AP12" s="154"/>
      <c r="AQ12" s="154" t="s">
        <v>1</v>
      </c>
      <c r="AR12" s="154"/>
    </row>
    <row r="13" spans="1:44" ht="13.8" thickTop="1">
      <c r="A13" s="2"/>
      <c r="B13" s="121"/>
      <c r="C13" s="186" t="s">
        <v>4</v>
      </c>
      <c r="D13" s="187"/>
      <c r="E13" s="7"/>
      <c r="F13" s="2"/>
      <c r="G13" s="2"/>
      <c r="H13" s="2"/>
      <c r="I13" s="2"/>
      <c r="J13" s="5"/>
      <c r="K13" s="187" t="s">
        <v>5</v>
      </c>
      <c r="L13" s="186"/>
      <c r="M13" s="2"/>
      <c r="N13" s="74"/>
      <c r="O13" s="153"/>
      <c r="P13" s="153"/>
      <c r="Q13" s="2"/>
      <c r="R13" s="74"/>
      <c r="S13" s="186" t="s">
        <v>6</v>
      </c>
      <c r="T13" s="187"/>
      <c r="U13" s="7"/>
      <c r="V13" s="2"/>
      <c r="W13" s="2"/>
      <c r="X13" s="2"/>
      <c r="Y13" s="2"/>
      <c r="Z13" s="5"/>
      <c r="AA13" s="187" t="s">
        <v>7</v>
      </c>
      <c r="AB13" s="186"/>
      <c r="AC13" s="79"/>
      <c r="AD13" s="2"/>
      <c r="AG13" s="257">
        <v>0.375</v>
      </c>
      <c r="AH13" s="257"/>
      <c r="AI13" s="255" t="s">
        <v>179</v>
      </c>
      <c r="AJ13" s="255"/>
      <c r="AK13" s="255"/>
      <c r="AL13" s="255" t="s">
        <v>39</v>
      </c>
      <c r="AM13" s="255"/>
      <c r="AN13" s="255" t="s">
        <v>180</v>
      </c>
      <c r="AO13" s="255"/>
      <c r="AP13" s="255"/>
      <c r="AQ13" s="255" t="s">
        <v>40</v>
      </c>
      <c r="AR13" s="255"/>
    </row>
    <row r="14" spans="1:44">
      <c r="A14" s="2"/>
      <c r="B14" s="74"/>
      <c r="C14" s="186"/>
      <c r="D14" s="186"/>
      <c r="E14" s="4"/>
      <c r="F14" s="2"/>
      <c r="G14" s="2"/>
      <c r="H14" s="2"/>
      <c r="I14" s="2"/>
      <c r="J14" s="3"/>
      <c r="K14" s="186"/>
      <c r="L14" s="186"/>
      <c r="M14" s="2"/>
      <c r="N14" s="74"/>
      <c r="Q14" s="2"/>
      <c r="R14" s="74"/>
      <c r="S14" s="186"/>
      <c r="T14" s="186"/>
      <c r="U14" s="4"/>
      <c r="V14" s="2"/>
      <c r="W14" s="2"/>
      <c r="X14" s="2"/>
      <c r="Y14" s="2"/>
      <c r="Z14" s="3"/>
      <c r="AA14" s="186"/>
      <c r="AB14" s="186"/>
      <c r="AC14" s="79"/>
      <c r="AD14" s="2"/>
      <c r="AG14" s="257">
        <v>0.41666666666666669</v>
      </c>
      <c r="AH14" s="257"/>
      <c r="AI14" s="255" t="s">
        <v>178</v>
      </c>
      <c r="AJ14" s="255"/>
      <c r="AK14" s="255"/>
      <c r="AL14" s="255" t="s">
        <v>42</v>
      </c>
      <c r="AM14" s="255"/>
      <c r="AN14" s="255" t="s">
        <v>183</v>
      </c>
      <c r="AO14" s="255"/>
      <c r="AP14" s="255"/>
      <c r="AQ14" s="255" t="s">
        <v>41</v>
      </c>
      <c r="AR14" s="255"/>
    </row>
    <row r="15" spans="1:44">
      <c r="A15" s="2">
        <v>8</v>
      </c>
      <c r="B15" s="78"/>
      <c r="C15" s="2"/>
      <c r="D15" s="2"/>
      <c r="E15" s="4"/>
      <c r="F15" s="2">
        <v>0</v>
      </c>
      <c r="G15" s="2"/>
      <c r="H15" s="2"/>
      <c r="I15" s="2">
        <v>1</v>
      </c>
      <c r="J15" s="3"/>
      <c r="K15" s="2"/>
      <c r="L15" s="2"/>
      <c r="M15" s="2"/>
      <c r="N15" s="78">
        <v>2</v>
      </c>
      <c r="Q15" s="2">
        <v>3</v>
      </c>
      <c r="R15" s="78"/>
      <c r="S15" s="2"/>
      <c r="T15" s="2"/>
      <c r="U15" s="4"/>
      <c r="V15" s="2">
        <v>0</v>
      </c>
      <c r="W15" s="2"/>
      <c r="X15" s="2"/>
      <c r="Y15" s="2">
        <v>0</v>
      </c>
      <c r="Z15" s="3"/>
      <c r="AA15" s="2"/>
      <c r="AB15" s="2"/>
      <c r="AC15" s="122"/>
      <c r="AD15" s="2">
        <v>4</v>
      </c>
      <c r="AG15" s="257">
        <v>0.45833333333333331</v>
      </c>
      <c r="AH15" s="257"/>
      <c r="AI15" s="251" t="s">
        <v>120</v>
      </c>
      <c r="AJ15" s="252"/>
      <c r="AK15" s="253"/>
      <c r="AL15" s="274" t="s">
        <v>171</v>
      </c>
      <c r="AM15" s="274"/>
      <c r="AN15" s="241"/>
      <c r="AO15" s="242"/>
      <c r="AP15" s="243"/>
      <c r="AQ15" s="247"/>
      <c r="AR15" s="247"/>
    </row>
    <row r="16" spans="1:44" ht="13.5" customHeight="1">
      <c r="A16" s="151" t="s">
        <v>11</v>
      </c>
      <c r="B16" s="159"/>
      <c r="E16" s="151" t="s">
        <v>12</v>
      </c>
      <c r="F16" s="159"/>
      <c r="I16" s="151" t="s">
        <v>13</v>
      </c>
      <c r="J16" s="159"/>
      <c r="M16" s="151" t="s">
        <v>14</v>
      </c>
      <c r="N16" s="159"/>
      <c r="Q16" s="151" t="s">
        <v>15</v>
      </c>
      <c r="R16" s="159"/>
      <c r="U16" s="151" t="s">
        <v>16</v>
      </c>
      <c r="V16" s="159"/>
      <c r="Y16" s="151" t="s">
        <v>17</v>
      </c>
      <c r="Z16" s="159"/>
      <c r="AC16" s="151" t="s">
        <v>18</v>
      </c>
      <c r="AD16" s="159"/>
      <c r="AG16" s="257">
        <v>0.5</v>
      </c>
      <c r="AH16" s="257"/>
      <c r="AI16" s="255" t="s">
        <v>26</v>
      </c>
      <c r="AJ16" s="255"/>
      <c r="AK16" s="255"/>
      <c r="AL16" s="255" t="s">
        <v>84</v>
      </c>
      <c r="AM16" s="255"/>
      <c r="AN16" s="255" t="s">
        <v>27</v>
      </c>
      <c r="AO16" s="255"/>
      <c r="AP16" s="255"/>
      <c r="AQ16" s="255" t="s">
        <v>165</v>
      </c>
      <c r="AR16" s="255"/>
    </row>
    <row r="17" spans="1:44" ht="13.5" customHeight="1">
      <c r="A17" s="268" t="s">
        <v>48</v>
      </c>
      <c r="B17" s="269"/>
      <c r="C17" s="84"/>
      <c r="D17" s="84"/>
      <c r="E17" s="227" t="s">
        <v>174</v>
      </c>
      <c r="F17" s="228"/>
      <c r="G17" s="84"/>
      <c r="H17" s="84"/>
      <c r="I17" s="227" t="s">
        <v>175</v>
      </c>
      <c r="J17" s="228"/>
      <c r="K17" s="84"/>
      <c r="L17" s="84"/>
      <c r="M17" s="227" t="s">
        <v>176</v>
      </c>
      <c r="N17" s="228"/>
      <c r="O17" s="84"/>
      <c r="P17" s="84"/>
      <c r="Q17" s="227" t="s">
        <v>177</v>
      </c>
      <c r="R17" s="228"/>
      <c r="S17" s="84"/>
      <c r="T17" s="84"/>
      <c r="U17" s="227" t="s">
        <v>21</v>
      </c>
      <c r="V17" s="228"/>
      <c r="W17" s="84"/>
      <c r="X17" s="84"/>
      <c r="Y17" s="227" t="s">
        <v>99</v>
      </c>
      <c r="Z17" s="228"/>
      <c r="AA17" s="84"/>
      <c r="AB17" s="84"/>
      <c r="AC17" s="227" t="s">
        <v>44</v>
      </c>
      <c r="AD17" s="228"/>
      <c r="AG17" s="276">
        <v>0.54166666666666663</v>
      </c>
      <c r="AH17" s="277"/>
      <c r="AI17" s="255" t="s">
        <v>25</v>
      </c>
      <c r="AJ17" s="255"/>
      <c r="AK17" s="255"/>
      <c r="AL17" s="249" t="s">
        <v>29</v>
      </c>
      <c r="AM17" s="250"/>
      <c r="AN17" s="255" t="s">
        <v>28</v>
      </c>
      <c r="AO17" s="255"/>
      <c r="AP17" s="255"/>
      <c r="AQ17" s="249" t="s">
        <v>24</v>
      </c>
      <c r="AR17" s="250"/>
    </row>
    <row r="18" spans="1:44" ht="14.25" customHeight="1">
      <c r="A18" s="268"/>
      <c r="B18" s="269"/>
      <c r="C18" s="84"/>
      <c r="D18" s="84"/>
      <c r="E18" s="227"/>
      <c r="F18" s="228"/>
      <c r="G18" s="84"/>
      <c r="H18" s="84"/>
      <c r="I18" s="227"/>
      <c r="J18" s="228"/>
      <c r="K18" s="84"/>
      <c r="L18" s="84"/>
      <c r="M18" s="227"/>
      <c r="N18" s="228"/>
      <c r="O18" s="84"/>
      <c r="P18" s="84"/>
      <c r="Q18" s="227"/>
      <c r="R18" s="228"/>
      <c r="S18" s="84"/>
      <c r="T18" s="84"/>
      <c r="U18" s="227"/>
      <c r="V18" s="228"/>
      <c r="W18" s="84"/>
      <c r="X18" s="84"/>
      <c r="Y18" s="227"/>
      <c r="Z18" s="228"/>
      <c r="AA18" s="84"/>
      <c r="AB18" s="84"/>
      <c r="AC18" s="227"/>
      <c r="AD18" s="228"/>
      <c r="AG18" s="276">
        <v>0.58333333333333337</v>
      </c>
      <c r="AH18" s="277"/>
      <c r="AI18" s="249" t="s">
        <v>31</v>
      </c>
      <c r="AJ18" s="254"/>
      <c r="AK18" s="250"/>
      <c r="AL18" s="249" t="s">
        <v>10</v>
      </c>
      <c r="AM18" s="250"/>
      <c r="AN18" s="249" t="s">
        <v>30</v>
      </c>
      <c r="AO18" s="254"/>
      <c r="AP18" s="250"/>
      <c r="AQ18" s="249" t="s">
        <v>36</v>
      </c>
      <c r="AR18" s="250"/>
    </row>
    <row r="19" spans="1:44">
      <c r="A19" s="268"/>
      <c r="B19" s="269"/>
      <c r="C19" s="84"/>
      <c r="D19" s="84"/>
      <c r="E19" s="227"/>
      <c r="F19" s="228"/>
      <c r="G19" s="84"/>
      <c r="H19" s="84"/>
      <c r="I19" s="227"/>
      <c r="J19" s="228"/>
      <c r="K19" s="84"/>
      <c r="L19" s="84"/>
      <c r="M19" s="227"/>
      <c r="N19" s="228"/>
      <c r="O19" s="84"/>
      <c r="P19" s="84"/>
      <c r="Q19" s="227"/>
      <c r="R19" s="228"/>
      <c r="S19" s="84"/>
      <c r="T19" s="84"/>
      <c r="U19" s="227"/>
      <c r="V19" s="228"/>
      <c r="W19" s="84"/>
      <c r="X19" s="84"/>
      <c r="Y19" s="227"/>
      <c r="Z19" s="228"/>
      <c r="AA19" s="84"/>
      <c r="AB19" s="84"/>
      <c r="AC19" s="227"/>
      <c r="AD19" s="228"/>
      <c r="AG19" s="257">
        <v>0.625</v>
      </c>
      <c r="AH19" s="257"/>
      <c r="AI19" s="249" t="s">
        <v>32</v>
      </c>
      <c r="AJ19" s="254"/>
      <c r="AK19" s="250"/>
      <c r="AL19" s="249" t="s">
        <v>22</v>
      </c>
      <c r="AM19" s="250"/>
      <c r="AN19" s="249" t="s">
        <v>33</v>
      </c>
      <c r="AO19" s="254"/>
      <c r="AP19" s="250"/>
      <c r="AQ19" s="249" t="s">
        <v>23</v>
      </c>
      <c r="AR19" s="250"/>
    </row>
    <row r="20" spans="1:44">
      <c r="A20" s="268"/>
      <c r="B20" s="269"/>
      <c r="C20" s="84"/>
      <c r="D20" s="84"/>
      <c r="E20" s="227"/>
      <c r="F20" s="228"/>
      <c r="G20" s="84"/>
      <c r="H20" s="84"/>
      <c r="I20" s="227"/>
      <c r="J20" s="228"/>
      <c r="K20" s="84"/>
      <c r="L20" s="84"/>
      <c r="M20" s="227"/>
      <c r="N20" s="228"/>
      <c r="O20" s="84"/>
      <c r="P20" s="84"/>
      <c r="Q20" s="227"/>
      <c r="R20" s="228"/>
      <c r="S20" s="84"/>
      <c r="T20" s="84"/>
      <c r="U20" s="227"/>
      <c r="V20" s="228"/>
      <c r="W20" s="84"/>
      <c r="X20" s="84"/>
      <c r="Y20" s="227"/>
      <c r="Z20" s="228"/>
      <c r="AA20" s="84"/>
      <c r="AB20" s="84"/>
      <c r="AC20" s="227"/>
      <c r="AD20" s="228"/>
      <c r="AG20" s="248" t="s">
        <v>35</v>
      </c>
      <c r="AH20" s="248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</row>
    <row r="21" spans="1:44">
      <c r="A21" s="268"/>
      <c r="B21" s="269"/>
      <c r="C21" s="84"/>
      <c r="D21" s="84"/>
      <c r="E21" s="227"/>
      <c r="F21" s="228"/>
      <c r="G21" s="84"/>
      <c r="H21" s="84"/>
      <c r="I21" s="227"/>
      <c r="J21" s="228"/>
      <c r="K21" s="84"/>
      <c r="L21" s="84"/>
      <c r="M21" s="227"/>
      <c r="N21" s="228"/>
      <c r="O21" s="84"/>
      <c r="P21" s="84"/>
      <c r="Q21" s="227"/>
      <c r="R21" s="228"/>
      <c r="S21" s="84"/>
      <c r="T21" s="84"/>
      <c r="U21" s="227"/>
      <c r="V21" s="228"/>
      <c r="W21" s="84"/>
      <c r="X21" s="84"/>
      <c r="Y21" s="227"/>
      <c r="Z21" s="228"/>
      <c r="AA21" s="84"/>
      <c r="AB21" s="84"/>
      <c r="AC21" s="227"/>
      <c r="AD21" s="228"/>
      <c r="AG21" s="18" t="s">
        <v>109</v>
      </c>
      <c r="AH21" s="18"/>
      <c r="AL21" s="15"/>
      <c r="AM21" s="15"/>
      <c r="AN21" s="15"/>
      <c r="AO21" s="15"/>
      <c r="AP21" s="15"/>
      <c r="AQ21" s="15"/>
      <c r="AR21" s="15"/>
    </row>
    <row r="22" spans="1:44" ht="8.1" customHeight="1">
      <c r="A22" s="270"/>
      <c r="B22" s="271"/>
      <c r="C22" s="84"/>
      <c r="D22" s="84"/>
      <c r="E22" s="229"/>
      <c r="F22" s="272"/>
      <c r="G22" s="84"/>
      <c r="H22" s="84"/>
      <c r="I22" s="229"/>
      <c r="J22" s="272"/>
      <c r="K22" s="84"/>
      <c r="L22" s="84"/>
      <c r="M22" s="229"/>
      <c r="N22" s="272"/>
      <c r="O22" s="84"/>
      <c r="P22" s="84"/>
      <c r="Q22" s="229"/>
      <c r="R22" s="272"/>
      <c r="S22" s="84"/>
      <c r="T22" s="84"/>
      <c r="U22" s="229"/>
      <c r="V22" s="228"/>
      <c r="W22" s="143"/>
      <c r="X22" s="144"/>
      <c r="Y22" s="227"/>
      <c r="Z22" s="272"/>
      <c r="AA22" s="84"/>
      <c r="AB22" s="84"/>
      <c r="AC22" s="229"/>
      <c r="AD22" s="272"/>
      <c r="AG22" s="18"/>
      <c r="AH22"/>
      <c r="AI22"/>
      <c r="AJ22"/>
      <c r="AK22"/>
      <c r="AL22"/>
      <c r="AM22"/>
      <c r="AN22"/>
      <c r="AO22"/>
      <c r="AP22"/>
    </row>
    <row r="23" spans="1:44" ht="13.05" customHeight="1" thickBot="1">
      <c r="F23" s="124"/>
      <c r="I23" s="135"/>
      <c r="J23" s="129"/>
      <c r="V23" s="124"/>
      <c r="Y23" s="129"/>
      <c r="Z23" s="134"/>
      <c r="AG23"/>
      <c r="AH23"/>
      <c r="AI23"/>
      <c r="AJ23"/>
      <c r="AK23"/>
      <c r="AL23"/>
      <c r="AM23"/>
      <c r="AN23"/>
      <c r="AO23"/>
      <c r="AP23"/>
      <c r="AQ23" s="15"/>
      <c r="AR23" s="15"/>
    </row>
    <row r="24" spans="1:44" ht="13.05" customHeight="1">
      <c r="F24" s="125"/>
      <c r="G24" s="153" t="s">
        <v>29</v>
      </c>
      <c r="H24" s="153"/>
      <c r="I24" s="117"/>
      <c r="N24" s="123"/>
      <c r="O24" s="153" t="s">
        <v>22</v>
      </c>
      <c r="P24" s="153"/>
      <c r="Q24" s="126"/>
      <c r="V24" s="125"/>
      <c r="W24" s="153" t="s">
        <v>24</v>
      </c>
      <c r="X24" s="153"/>
      <c r="Z24" s="123"/>
      <c r="AG24" s="102" t="s">
        <v>4</v>
      </c>
      <c r="AH24" s="114" t="s">
        <v>48</v>
      </c>
      <c r="AI24" s="100"/>
      <c r="AJ24" s="101" t="s">
        <v>45</v>
      </c>
      <c r="AK24" s="24"/>
      <c r="AL24" s="102" t="s">
        <v>5</v>
      </c>
      <c r="AM24" s="104" t="s">
        <v>47</v>
      </c>
      <c r="AN24" s="100"/>
      <c r="AO24" s="115" t="s">
        <v>187</v>
      </c>
      <c r="AP24"/>
      <c r="AQ24" s="15"/>
      <c r="AR24" s="15"/>
    </row>
    <row r="25" spans="1:44" ht="13.05" customHeight="1">
      <c r="E25" s="1">
        <v>0</v>
      </c>
      <c r="F25" s="125"/>
      <c r="G25" s="153"/>
      <c r="H25" s="153"/>
      <c r="I25" s="117"/>
      <c r="J25" s="1">
        <v>0</v>
      </c>
      <c r="N25" s="123"/>
      <c r="O25" s="153"/>
      <c r="P25" s="153"/>
      <c r="Q25" s="126"/>
      <c r="V25" s="125"/>
      <c r="W25" s="153"/>
      <c r="X25" s="153"/>
      <c r="Z25" s="123"/>
      <c r="AG25" s="103" t="s">
        <v>144</v>
      </c>
      <c r="AH25" s="105">
        <v>3</v>
      </c>
      <c r="AI25" s="98" t="s">
        <v>181</v>
      </c>
      <c r="AJ25" s="99">
        <v>0</v>
      </c>
      <c r="AK25" s="24"/>
      <c r="AL25" s="103" t="s">
        <v>144</v>
      </c>
      <c r="AM25" s="105">
        <v>1</v>
      </c>
      <c r="AN25" s="98" t="s">
        <v>181</v>
      </c>
      <c r="AO25" s="99">
        <v>2</v>
      </c>
      <c r="AP25" s="83"/>
      <c r="AQ25" s="83"/>
      <c r="AR25" s="83"/>
    </row>
    <row r="26" spans="1:44" ht="13.05" customHeight="1" thickBot="1">
      <c r="D26" s="186" t="s">
        <v>170</v>
      </c>
      <c r="E26" s="186"/>
      <c r="F26" s="127"/>
      <c r="G26" s="256"/>
      <c r="H26" s="153"/>
      <c r="I26" s="117"/>
      <c r="J26" s="186" t="s">
        <v>185</v>
      </c>
      <c r="K26" s="186"/>
      <c r="N26" s="123">
        <v>4</v>
      </c>
      <c r="O26" s="153"/>
      <c r="P26" s="256"/>
      <c r="Q26" s="128">
        <v>1</v>
      </c>
      <c r="V26" s="127">
        <v>0</v>
      </c>
      <c r="W26" s="256"/>
      <c r="X26" s="153"/>
      <c r="Y26" s="1">
        <v>1</v>
      </c>
      <c r="Z26" s="123"/>
      <c r="AG26" s="110" t="s">
        <v>145</v>
      </c>
      <c r="AH26" s="111">
        <v>5</v>
      </c>
      <c r="AI26" s="112" t="s">
        <v>181</v>
      </c>
      <c r="AJ26" s="113">
        <v>0</v>
      </c>
      <c r="AK26" s="24"/>
      <c r="AL26" s="110" t="s">
        <v>145</v>
      </c>
      <c r="AM26" s="111">
        <v>0</v>
      </c>
      <c r="AN26" s="112" t="s">
        <v>181</v>
      </c>
      <c r="AO26" s="113">
        <v>0</v>
      </c>
      <c r="AP26" s="83"/>
      <c r="AQ26" s="83"/>
      <c r="AR26" s="83"/>
    </row>
    <row r="27" spans="1:44" ht="13.05" customHeight="1" thickTop="1" thickBot="1">
      <c r="F27" s="129"/>
      <c r="G27" s="129"/>
      <c r="H27" s="136"/>
      <c r="I27" s="133"/>
      <c r="N27" s="133"/>
      <c r="O27" s="140"/>
      <c r="P27" s="129"/>
      <c r="X27" s="136"/>
      <c r="Y27" s="133"/>
      <c r="AG27" s="106" t="s">
        <v>146</v>
      </c>
      <c r="AH27" s="107">
        <f>SUM(AH25:AH26)</f>
        <v>8</v>
      </c>
      <c r="AI27" s="108" t="s">
        <v>181</v>
      </c>
      <c r="AJ27" s="109">
        <f>SUM(AJ25:AJ26)</f>
        <v>0</v>
      </c>
      <c r="AK27" s="24"/>
      <c r="AL27" s="106" t="s">
        <v>146</v>
      </c>
      <c r="AM27" s="107">
        <f>SUM(AM25:AM26)</f>
        <v>1</v>
      </c>
      <c r="AN27" s="108" t="s">
        <v>181</v>
      </c>
      <c r="AO27" s="109">
        <f>SUM(AO25:AO26)</f>
        <v>2</v>
      </c>
      <c r="AP27" s="83"/>
      <c r="AQ27" s="83"/>
      <c r="AR27" s="83"/>
    </row>
    <row r="28" spans="1:44" ht="13.05" customHeight="1">
      <c r="H28" s="123"/>
      <c r="X28" s="123"/>
      <c r="AG28" s="24"/>
      <c r="AH28" s="24"/>
      <c r="AI28" s="24"/>
      <c r="AJ28" s="24"/>
      <c r="AK28" s="24"/>
      <c r="AL28" s="24"/>
      <c r="AM28" s="24"/>
      <c r="AN28" s="24"/>
      <c r="AO28" s="24"/>
      <c r="AP28" s="83"/>
      <c r="AQ28" s="83"/>
      <c r="AR28" s="83"/>
    </row>
    <row r="29" spans="1:44" ht="13.05" customHeight="1" thickBot="1">
      <c r="H29" s="123">
        <v>0</v>
      </c>
      <c r="O29" s="153" t="s">
        <v>23</v>
      </c>
      <c r="P29" s="153"/>
      <c r="W29" s="1">
        <v>0</v>
      </c>
      <c r="X29" s="123"/>
      <c r="AG29" s="24"/>
      <c r="AH29" s="24"/>
      <c r="AI29" s="24"/>
      <c r="AJ29" s="24"/>
      <c r="AK29" s="24"/>
      <c r="AL29" s="24"/>
      <c r="AM29" s="24"/>
      <c r="AN29" s="24"/>
      <c r="AO29" s="24"/>
      <c r="AP29" s="83"/>
      <c r="AQ29" s="83"/>
      <c r="AR29" s="83"/>
    </row>
    <row r="30" spans="1:44" ht="13.05" customHeight="1" thickBot="1">
      <c r="H30" s="123" t="s">
        <v>168</v>
      </c>
      <c r="O30" s="153"/>
      <c r="P30" s="256"/>
      <c r="Q30" s="130"/>
      <c r="R30" s="130"/>
      <c r="S30" s="130"/>
      <c r="T30" s="130"/>
      <c r="U30" s="130"/>
      <c r="V30" s="141" t="s">
        <v>186</v>
      </c>
      <c r="W30" s="142"/>
      <c r="X30" s="123"/>
      <c r="AG30" s="102" t="s">
        <v>6</v>
      </c>
      <c r="AH30" s="114" t="s">
        <v>177</v>
      </c>
      <c r="AI30" s="100"/>
      <c r="AJ30" s="101" t="s">
        <v>21</v>
      </c>
      <c r="AK30" s="24"/>
      <c r="AL30" s="102" t="s">
        <v>7</v>
      </c>
      <c r="AM30" s="114" t="s">
        <v>99</v>
      </c>
      <c r="AN30" s="100"/>
      <c r="AO30" s="101" t="s">
        <v>44</v>
      </c>
    </row>
    <row r="31" spans="1:44" ht="13.05" customHeight="1" thickTop="1">
      <c r="D31" s="82"/>
      <c r="E31"/>
      <c r="F31"/>
      <c r="G31"/>
      <c r="H31" s="137"/>
      <c r="I31" s="137"/>
      <c r="J31" s="137"/>
      <c r="K31" s="137"/>
      <c r="L31" s="137"/>
      <c r="M31" s="137"/>
      <c r="N31" s="137"/>
      <c r="O31" s="138"/>
      <c r="P31" s="48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103" t="s">
        <v>144</v>
      </c>
      <c r="AH31" s="105">
        <v>2</v>
      </c>
      <c r="AI31" s="98" t="s">
        <v>181</v>
      </c>
      <c r="AJ31" s="99">
        <v>0</v>
      </c>
      <c r="AK31" s="24"/>
      <c r="AL31" s="103" t="s">
        <v>144</v>
      </c>
      <c r="AM31" s="105">
        <v>0</v>
      </c>
      <c r="AN31" s="98" t="s">
        <v>181</v>
      </c>
      <c r="AO31" s="99">
        <v>2</v>
      </c>
      <c r="AP31"/>
    </row>
    <row r="32" spans="1:44" ht="13.05" customHeight="1" thickBot="1">
      <c r="D32"/>
      <c r="E32"/>
      <c r="F32"/>
      <c r="G32"/>
      <c r="H32"/>
      <c r="I32"/>
      <c r="J32"/>
      <c r="K32"/>
      <c r="L32"/>
      <c r="M32"/>
      <c r="N32"/>
      <c r="O32" s="139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110" t="s">
        <v>145</v>
      </c>
      <c r="AH32" s="111">
        <v>1</v>
      </c>
      <c r="AI32" s="112" t="s">
        <v>181</v>
      </c>
      <c r="AJ32" s="113">
        <v>0</v>
      </c>
      <c r="AK32" s="24"/>
      <c r="AL32" s="110" t="s">
        <v>145</v>
      </c>
      <c r="AM32" s="111">
        <v>0</v>
      </c>
      <c r="AN32" s="112" t="s">
        <v>181</v>
      </c>
      <c r="AO32" s="113">
        <v>2</v>
      </c>
      <c r="AP32"/>
    </row>
    <row r="33" spans="1:42" ht="13.05" customHeight="1" thickTop="1" thickBot="1"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106" t="s">
        <v>146</v>
      </c>
      <c r="AH33" s="107">
        <f>SUM(AH31:AH32)</f>
        <v>3</v>
      </c>
      <c r="AI33" s="108" t="s">
        <v>181</v>
      </c>
      <c r="AJ33" s="109">
        <f>SUM(AJ31:AJ32)</f>
        <v>0</v>
      </c>
      <c r="AK33" s="24"/>
      <c r="AL33" s="106" t="s">
        <v>146</v>
      </c>
      <c r="AM33" s="107">
        <f>SUM(AM31:AM32)</f>
        <v>0</v>
      </c>
      <c r="AN33" s="108" t="s">
        <v>181</v>
      </c>
      <c r="AO33" s="109">
        <f>SUM(AO31:AO32)</f>
        <v>4</v>
      </c>
      <c r="AP33"/>
    </row>
    <row r="34" spans="1:42" ht="13.8" thickBot="1"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4"/>
      <c r="AH34" s="24"/>
      <c r="AI34" s="24"/>
      <c r="AJ34" s="24"/>
      <c r="AK34" s="24"/>
      <c r="AL34" s="24"/>
      <c r="AM34" s="24"/>
      <c r="AN34" s="24"/>
      <c r="AO34" s="24"/>
      <c r="AP34"/>
    </row>
    <row r="35" spans="1:42" ht="14.4" thickTop="1" thickBot="1">
      <c r="D35" s="245" t="s">
        <v>19</v>
      </c>
      <c r="E35" s="246"/>
      <c r="F35" s="246"/>
      <c r="G35" s="246"/>
      <c r="H35" s="235" t="s">
        <v>197</v>
      </c>
      <c r="I35" s="235"/>
      <c r="J35" s="235"/>
      <c r="K35" s="235"/>
      <c r="L35" s="235"/>
      <c r="M35" s="235"/>
      <c r="N35" s="235"/>
      <c r="O35" s="236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4"/>
      <c r="AH35" s="24"/>
      <c r="AI35" s="24"/>
      <c r="AJ35" s="24"/>
      <c r="AK35" s="24"/>
      <c r="AL35" s="24"/>
      <c r="AM35" s="24"/>
      <c r="AN35" s="24"/>
      <c r="AO35" s="24"/>
      <c r="AP35"/>
    </row>
    <row r="36" spans="1:42">
      <c r="A36" s="1" t="s">
        <v>189</v>
      </c>
      <c r="D36" s="231"/>
      <c r="E36" s="232"/>
      <c r="F36" s="232"/>
      <c r="G36" s="232"/>
      <c r="H36" s="237"/>
      <c r="I36" s="237"/>
      <c r="J36" s="237"/>
      <c r="K36" s="237"/>
      <c r="L36" s="237"/>
      <c r="M36" s="237"/>
      <c r="N36" s="237"/>
      <c r="O36" s="238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102" t="s">
        <v>29</v>
      </c>
      <c r="AH36" s="104" t="s">
        <v>45</v>
      </c>
      <c r="AI36" s="100"/>
      <c r="AJ36" s="115" t="s">
        <v>47</v>
      </c>
      <c r="AK36" s="24"/>
      <c r="AL36" s="102" t="s">
        <v>24</v>
      </c>
      <c r="AM36" s="104" t="s">
        <v>21</v>
      </c>
      <c r="AN36" s="100"/>
      <c r="AO36" s="115" t="s">
        <v>99</v>
      </c>
      <c r="AP36"/>
    </row>
    <row r="37" spans="1:42">
      <c r="D37" s="231" t="s">
        <v>188</v>
      </c>
      <c r="E37" s="232"/>
      <c r="F37" s="232"/>
      <c r="G37" s="232"/>
      <c r="H37" s="237" t="s">
        <v>200</v>
      </c>
      <c r="I37" s="237"/>
      <c r="J37" s="237"/>
      <c r="K37" s="237"/>
      <c r="L37" s="237"/>
      <c r="M37" s="237"/>
      <c r="N37" s="237"/>
      <c r="O37" s="238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103" t="s">
        <v>144</v>
      </c>
      <c r="AH37" s="105">
        <v>0</v>
      </c>
      <c r="AI37" s="98" t="s">
        <v>181</v>
      </c>
      <c r="AJ37" s="99">
        <v>0</v>
      </c>
      <c r="AK37" s="24"/>
      <c r="AL37" s="103" t="s">
        <v>144</v>
      </c>
      <c r="AM37" s="105">
        <v>0</v>
      </c>
      <c r="AN37" s="98" t="s">
        <v>181</v>
      </c>
      <c r="AO37" s="99">
        <v>1</v>
      </c>
      <c r="AP37"/>
    </row>
    <row r="38" spans="1:42" ht="13.8" thickBot="1">
      <c r="D38" s="231"/>
      <c r="E38" s="232"/>
      <c r="F38" s="232"/>
      <c r="G38" s="232"/>
      <c r="H38" s="237"/>
      <c r="I38" s="237"/>
      <c r="J38" s="237"/>
      <c r="K38" s="237"/>
      <c r="L38" s="237"/>
      <c r="M38" s="237"/>
      <c r="N38" s="237"/>
      <c r="O38" s="2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110" t="s">
        <v>145</v>
      </c>
      <c r="AH38" s="111">
        <v>0</v>
      </c>
      <c r="AI38" s="112" t="s">
        <v>181</v>
      </c>
      <c r="AJ38" s="113">
        <v>0</v>
      </c>
      <c r="AK38" s="24"/>
      <c r="AL38" s="110" t="s">
        <v>145</v>
      </c>
      <c r="AM38" s="111">
        <v>0</v>
      </c>
      <c r="AN38" s="112" t="s">
        <v>181</v>
      </c>
      <c r="AO38" s="113">
        <v>0</v>
      </c>
      <c r="AP38"/>
    </row>
    <row r="39" spans="1:42" ht="14.4" thickTop="1" thickBot="1">
      <c r="D39" s="231" t="s">
        <v>190</v>
      </c>
      <c r="E39" s="232"/>
      <c r="F39" s="232"/>
      <c r="G39" s="232"/>
      <c r="H39" s="237" t="s">
        <v>198</v>
      </c>
      <c r="I39" s="237"/>
      <c r="J39" s="237"/>
      <c r="K39" s="237"/>
      <c r="L39" s="237"/>
      <c r="M39" s="237"/>
      <c r="N39" s="237"/>
      <c r="O39" s="238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106" t="s">
        <v>146</v>
      </c>
      <c r="AH39" s="107">
        <f>SUM(AH37:AH38)</f>
        <v>0</v>
      </c>
      <c r="AI39" s="108" t="s">
        <v>181</v>
      </c>
      <c r="AJ39" s="109">
        <f>SUM(AJ37:AJ38)</f>
        <v>0</v>
      </c>
      <c r="AK39" s="24"/>
      <c r="AL39" s="106" t="s">
        <v>146</v>
      </c>
      <c r="AM39" s="107">
        <f>SUM(AM37:AM38)</f>
        <v>0</v>
      </c>
      <c r="AN39" s="108" t="s">
        <v>181</v>
      </c>
      <c r="AO39" s="109">
        <f>SUM(AO37:AO38)</f>
        <v>1</v>
      </c>
      <c r="AP39"/>
    </row>
    <row r="40" spans="1:42">
      <c r="D40" s="231"/>
      <c r="E40" s="232"/>
      <c r="F40" s="232"/>
      <c r="G40" s="232"/>
      <c r="H40" s="237"/>
      <c r="I40" s="237"/>
      <c r="J40" s="237"/>
      <c r="K40" s="237"/>
      <c r="L40" s="237"/>
      <c r="M40" s="237"/>
      <c r="N40" s="237"/>
      <c r="O40" s="238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4" t="s">
        <v>166</v>
      </c>
      <c r="AH40" s="24">
        <v>2</v>
      </c>
      <c r="AI40" s="24" t="s">
        <v>181</v>
      </c>
      <c r="AJ40" s="24">
        <v>3</v>
      </c>
      <c r="AK40" s="24"/>
      <c r="AL40" s="24"/>
      <c r="AM40" s="24"/>
      <c r="AN40" s="24"/>
      <c r="AO40" s="24"/>
      <c r="AP40"/>
    </row>
    <row r="41" spans="1:42" ht="13.8" thickBot="1">
      <c r="D41" s="231" t="s">
        <v>191</v>
      </c>
      <c r="E41" s="232"/>
      <c r="F41" s="232"/>
      <c r="G41" s="232"/>
      <c r="H41" s="237" t="s">
        <v>199</v>
      </c>
      <c r="I41" s="237"/>
      <c r="J41" s="237"/>
      <c r="K41" s="237"/>
      <c r="L41" s="237"/>
      <c r="M41" s="237"/>
      <c r="N41" s="237"/>
      <c r="O41" s="238"/>
      <c r="AG41" s="24"/>
      <c r="AH41" s="24"/>
      <c r="AI41" s="24"/>
      <c r="AJ41" s="24"/>
      <c r="AK41" s="24"/>
      <c r="AL41" s="24"/>
      <c r="AM41" s="24"/>
      <c r="AN41" s="24"/>
      <c r="AO41" s="24"/>
    </row>
    <row r="42" spans="1:42">
      <c r="D42" s="231"/>
      <c r="E42" s="232"/>
      <c r="F42" s="232"/>
      <c r="G42" s="232"/>
      <c r="H42" s="237"/>
      <c r="I42" s="237"/>
      <c r="J42" s="237"/>
      <c r="K42" s="237"/>
      <c r="L42" s="237"/>
      <c r="M42" s="237"/>
      <c r="N42" s="237"/>
      <c r="O42" s="238"/>
      <c r="AG42" s="102" t="s">
        <v>8</v>
      </c>
      <c r="AH42" s="114" t="s">
        <v>48</v>
      </c>
      <c r="AI42" s="100"/>
      <c r="AJ42" s="101" t="s">
        <v>187</v>
      </c>
      <c r="AK42" s="24"/>
      <c r="AL42" s="102" t="s">
        <v>9</v>
      </c>
      <c r="AM42" s="104" t="s">
        <v>177</v>
      </c>
      <c r="AN42" s="100"/>
      <c r="AO42" s="115" t="s">
        <v>44</v>
      </c>
    </row>
    <row r="43" spans="1:42">
      <c r="D43" s="231" t="s">
        <v>192</v>
      </c>
      <c r="E43" s="232"/>
      <c r="F43" s="232"/>
      <c r="G43" s="232"/>
      <c r="H43" s="237" t="s">
        <v>201</v>
      </c>
      <c r="I43" s="237"/>
      <c r="J43" s="237"/>
      <c r="K43" s="237"/>
      <c r="L43" s="237"/>
      <c r="M43" s="237"/>
      <c r="N43" s="237"/>
      <c r="O43" s="238"/>
      <c r="AG43" s="103" t="s">
        <v>144</v>
      </c>
      <c r="AH43" s="105">
        <v>0</v>
      </c>
      <c r="AI43" s="98" t="s">
        <v>181</v>
      </c>
      <c r="AJ43" s="99">
        <v>0</v>
      </c>
      <c r="AK43" s="24"/>
      <c r="AL43" s="103" t="s">
        <v>144</v>
      </c>
      <c r="AM43" s="105">
        <v>0</v>
      </c>
      <c r="AN43" s="98" t="s">
        <v>181</v>
      </c>
      <c r="AO43" s="99">
        <v>0</v>
      </c>
    </row>
    <row r="44" spans="1:42" ht="13.8" thickBot="1">
      <c r="D44" s="231"/>
      <c r="E44" s="232"/>
      <c r="F44" s="232"/>
      <c r="G44" s="232"/>
      <c r="H44" s="237"/>
      <c r="I44" s="237"/>
      <c r="J44" s="237"/>
      <c r="K44" s="237"/>
      <c r="L44" s="237"/>
      <c r="M44" s="237"/>
      <c r="N44" s="237"/>
      <c r="O44" s="238"/>
      <c r="AG44" s="110" t="s">
        <v>145</v>
      </c>
      <c r="AH44" s="111">
        <v>0</v>
      </c>
      <c r="AI44" s="112" t="s">
        <v>181</v>
      </c>
      <c r="AJ44" s="113">
        <v>0</v>
      </c>
      <c r="AK44" s="24"/>
      <c r="AL44" s="110" t="s">
        <v>145</v>
      </c>
      <c r="AM44" s="111">
        <v>0</v>
      </c>
      <c r="AN44" s="112" t="s">
        <v>181</v>
      </c>
      <c r="AO44" s="113">
        <v>2</v>
      </c>
    </row>
    <row r="45" spans="1:42" ht="14.4" thickTop="1" thickBot="1">
      <c r="D45" s="231" t="s">
        <v>193</v>
      </c>
      <c r="E45" s="232"/>
      <c r="F45" s="232"/>
      <c r="G45" s="232"/>
      <c r="H45" s="237" t="s">
        <v>202</v>
      </c>
      <c r="I45" s="237"/>
      <c r="J45" s="237"/>
      <c r="K45" s="237"/>
      <c r="L45" s="237"/>
      <c r="M45" s="237"/>
      <c r="N45" s="237"/>
      <c r="O45" s="238"/>
      <c r="AG45" s="106" t="s">
        <v>146</v>
      </c>
      <c r="AH45" s="107">
        <f>SUM(AH43:AH44)</f>
        <v>0</v>
      </c>
      <c r="AI45" s="108" t="s">
        <v>181</v>
      </c>
      <c r="AJ45" s="109">
        <f>SUM(AJ43:AJ44)</f>
        <v>0</v>
      </c>
      <c r="AK45" s="24"/>
      <c r="AL45" s="106" t="s">
        <v>146</v>
      </c>
      <c r="AM45" s="107">
        <f>SUM(AM43:AM44)</f>
        <v>0</v>
      </c>
      <c r="AN45" s="108" t="s">
        <v>181</v>
      </c>
      <c r="AO45" s="109">
        <f>SUM(AO43:AO44)</f>
        <v>2</v>
      </c>
    </row>
    <row r="46" spans="1:42">
      <c r="D46" s="231"/>
      <c r="E46" s="232"/>
      <c r="F46" s="232"/>
      <c r="G46" s="232"/>
      <c r="H46" s="237"/>
      <c r="I46" s="237"/>
      <c r="J46" s="237"/>
      <c r="K46" s="237"/>
      <c r="L46" s="237"/>
      <c r="M46" s="237"/>
      <c r="N46" s="237"/>
      <c r="O46" s="238"/>
      <c r="AG46" s="24" t="s">
        <v>166</v>
      </c>
      <c r="AH46" s="24">
        <v>3</v>
      </c>
      <c r="AI46" s="24" t="s">
        <v>181</v>
      </c>
      <c r="AJ46" s="24">
        <v>1</v>
      </c>
      <c r="AK46" s="24"/>
      <c r="AL46" s="24"/>
      <c r="AM46" s="24"/>
      <c r="AN46" s="24"/>
      <c r="AO46" s="24"/>
    </row>
    <row r="47" spans="1:42" ht="13.8" thickBot="1">
      <c r="D47" s="231" t="s">
        <v>194</v>
      </c>
      <c r="E47" s="232"/>
      <c r="F47" s="232"/>
      <c r="G47" s="232"/>
      <c r="H47" s="237" t="s">
        <v>203</v>
      </c>
      <c r="I47" s="237"/>
      <c r="J47" s="237"/>
      <c r="K47" s="237"/>
      <c r="L47" s="237"/>
      <c r="M47" s="237"/>
      <c r="N47" s="237"/>
      <c r="O47" s="238"/>
      <c r="AG47" s="24"/>
      <c r="AH47" s="24"/>
      <c r="AI47" s="24"/>
      <c r="AJ47" s="24"/>
      <c r="AK47" s="24"/>
      <c r="AL47" s="24"/>
      <c r="AM47" s="24"/>
      <c r="AN47" s="24"/>
      <c r="AO47" s="24"/>
    </row>
    <row r="48" spans="1:42">
      <c r="D48" s="231"/>
      <c r="E48" s="232"/>
      <c r="F48" s="232"/>
      <c r="G48" s="232"/>
      <c r="H48" s="237"/>
      <c r="I48" s="237"/>
      <c r="J48" s="237"/>
      <c r="K48" s="237"/>
      <c r="L48" s="237"/>
      <c r="M48" s="237"/>
      <c r="N48" s="237"/>
      <c r="O48" s="238"/>
      <c r="AG48" s="102" t="s">
        <v>23</v>
      </c>
      <c r="AH48" s="114" t="s">
        <v>47</v>
      </c>
      <c r="AI48" s="100"/>
      <c r="AJ48" s="101" t="s">
        <v>99</v>
      </c>
      <c r="AK48" s="24"/>
      <c r="AL48" s="102" t="s">
        <v>22</v>
      </c>
      <c r="AM48" s="114" t="s">
        <v>45</v>
      </c>
      <c r="AN48" s="100"/>
      <c r="AO48" s="101" t="s">
        <v>21</v>
      </c>
    </row>
    <row r="49" spans="4:41">
      <c r="D49" s="231" t="s">
        <v>195</v>
      </c>
      <c r="E49" s="232"/>
      <c r="F49" s="232"/>
      <c r="G49" s="232"/>
      <c r="H49" s="237" t="s">
        <v>204</v>
      </c>
      <c r="I49" s="237"/>
      <c r="J49" s="237"/>
      <c r="K49" s="237"/>
      <c r="L49" s="237"/>
      <c r="M49" s="237"/>
      <c r="N49" s="237"/>
      <c r="O49" s="238"/>
      <c r="AG49" s="103" t="s">
        <v>144</v>
      </c>
      <c r="AH49" s="105">
        <v>1</v>
      </c>
      <c r="AI49" s="98" t="s">
        <v>181</v>
      </c>
      <c r="AJ49" s="99">
        <v>2</v>
      </c>
      <c r="AK49" s="24"/>
      <c r="AL49" s="103" t="s">
        <v>144</v>
      </c>
      <c r="AM49" s="105">
        <v>2</v>
      </c>
      <c r="AN49" s="98" t="s">
        <v>181</v>
      </c>
      <c r="AO49" s="99">
        <v>0</v>
      </c>
    </row>
    <row r="50" spans="4:41" ht="13.8" thickBot="1">
      <c r="D50" s="231"/>
      <c r="E50" s="232"/>
      <c r="F50" s="232"/>
      <c r="G50" s="232"/>
      <c r="H50" s="237"/>
      <c r="I50" s="237"/>
      <c r="J50" s="237"/>
      <c r="K50" s="237"/>
      <c r="L50" s="237"/>
      <c r="M50" s="237"/>
      <c r="N50" s="237"/>
      <c r="O50" s="238"/>
      <c r="AG50" s="110" t="s">
        <v>145</v>
      </c>
      <c r="AH50" s="111">
        <v>1</v>
      </c>
      <c r="AI50" s="112" t="s">
        <v>181</v>
      </c>
      <c r="AJ50" s="113">
        <v>0</v>
      </c>
      <c r="AK50" s="24"/>
      <c r="AL50" s="110" t="s">
        <v>145</v>
      </c>
      <c r="AM50" s="111">
        <v>2</v>
      </c>
      <c r="AN50" s="112" t="s">
        <v>181</v>
      </c>
      <c r="AO50" s="113">
        <v>1</v>
      </c>
    </row>
    <row r="51" spans="4:41" ht="14.4" thickTop="1" thickBot="1">
      <c r="D51" s="231" t="s">
        <v>196</v>
      </c>
      <c r="E51" s="232"/>
      <c r="F51" s="232"/>
      <c r="G51" s="232"/>
      <c r="H51" s="237" t="s">
        <v>205</v>
      </c>
      <c r="I51" s="237"/>
      <c r="J51" s="237"/>
      <c r="K51" s="237"/>
      <c r="L51" s="237"/>
      <c r="M51" s="237"/>
      <c r="N51" s="237"/>
      <c r="O51" s="238"/>
      <c r="AG51" s="106" t="s">
        <v>146</v>
      </c>
      <c r="AH51" s="107">
        <f>SUM(AH49:AH50)</f>
        <v>2</v>
      </c>
      <c r="AI51" s="108" t="s">
        <v>181</v>
      </c>
      <c r="AJ51" s="109">
        <f>SUM(AJ49:AJ50)</f>
        <v>2</v>
      </c>
      <c r="AK51" s="24"/>
      <c r="AL51" s="106" t="s">
        <v>146</v>
      </c>
      <c r="AM51" s="107">
        <f>SUM(AM49:AM50)</f>
        <v>4</v>
      </c>
      <c r="AN51" s="108" t="s">
        <v>181</v>
      </c>
      <c r="AO51" s="109">
        <f>SUM(AO49:AO50)</f>
        <v>1</v>
      </c>
    </row>
    <row r="52" spans="4:41" ht="13.8" thickBot="1">
      <c r="D52" s="233"/>
      <c r="E52" s="234"/>
      <c r="F52" s="234"/>
      <c r="G52" s="234"/>
      <c r="H52" s="239"/>
      <c r="I52" s="239"/>
      <c r="J52" s="239"/>
      <c r="K52" s="239"/>
      <c r="L52" s="239"/>
      <c r="M52" s="239"/>
      <c r="N52" s="239"/>
      <c r="O52" s="240"/>
      <c r="AG52" s="24" t="s">
        <v>166</v>
      </c>
      <c r="AH52" s="24">
        <v>5</v>
      </c>
      <c r="AI52" s="24" t="s">
        <v>181</v>
      </c>
      <c r="AJ52" s="24">
        <v>4</v>
      </c>
      <c r="AK52" s="24"/>
      <c r="AL52" s="24"/>
      <c r="AM52" s="24"/>
      <c r="AN52" s="24"/>
      <c r="AO52" s="24"/>
    </row>
    <row r="53" spans="4:41" ht="14.4" thickTop="1" thickBot="1">
      <c r="H53" s="230" t="s">
        <v>206</v>
      </c>
      <c r="I53" s="230"/>
      <c r="J53" s="230"/>
      <c r="K53" s="230"/>
      <c r="L53" s="230"/>
      <c r="M53" s="230"/>
      <c r="N53" s="230"/>
      <c r="O53" s="230"/>
      <c r="AG53" s="24"/>
      <c r="AH53" s="24"/>
      <c r="AI53" s="24"/>
      <c r="AJ53" s="24"/>
      <c r="AK53" s="24"/>
      <c r="AL53" s="24"/>
      <c r="AM53" s="24"/>
      <c r="AN53" s="24"/>
      <c r="AO53" s="24"/>
    </row>
    <row r="54" spans="4:41">
      <c r="AG54" s="102" t="s">
        <v>10</v>
      </c>
      <c r="AH54" s="114" t="s">
        <v>48</v>
      </c>
      <c r="AI54" s="100"/>
      <c r="AJ54" s="101" t="s">
        <v>44</v>
      </c>
      <c r="AK54" s="24"/>
      <c r="AL54" s="102" t="s">
        <v>36</v>
      </c>
      <c r="AM54" s="114" t="s">
        <v>187</v>
      </c>
      <c r="AN54" s="100"/>
      <c r="AO54" s="101" t="s">
        <v>177</v>
      </c>
    </row>
    <row r="55" spans="4:41">
      <c r="AG55" s="103" t="s">
        <v>144</v>
      </c>
      <c r="AH55" s="105">
        <v>1</v>
      </c>
      <c r="AI55" s="98" t="s">
        <v>181</v>
      </c>
      <c r="AJ55" s="99">
        <v>0</v>
      </c>
      <c r="AK55" s="24"/>
      <c r="AL55" s="103" t="s">
        <v>144</v>
      </c>
      <c r="AM55" s="105">
        <v>1</v>
      </c>
      <c r="AN55" s="98" t="s">
        <v>181</v>
      </c>
      <c r="AO55" s="99">
        <v>1</v>
      </c>
    </row>
    <row r="56" spans="4:41" ht="13.8" thickBot="1">
      <c r="AG56" s="110" t="s">
        <v>145</v>
      </c>
      <c r="AH56" s="111">
        <v>0</v>
      </c>
      <c r="AI56" s="112" t="s">
        <v>181</v>
      </c>
      <c r="AJ56" s="113">
        <v>0</v>
      </c>
      <c r="AK56" s="24"/>
      <c r="AL56" s="110" t="s">
        <v>145</v>
      </c>
      <c r="AM56" s="111">
        <v>1</v>
      </c>
      <c r="AN56" s="112" t="s">
        <v>181</v>
      </c>
      <c r="AO56" s="113">
        <v>0</v>
      </c>
    </row>
    <row r="57" spans="4:41" ht="14.4" thickTop="1" thickBot="1">
      <c r="AG57" s="106" t="s">
        <v>146</v>
      </c>
      <c r="AH57" s="107">
        <f>SUM(AH55:AH56)</f>
        <v>1</v>
      </c>
      <c r="AI57" s="108" t="s">
        <v>181</v>
      </c>
      <c r="AJ57" s="109">
        <f>SUM(AJ55:AJ56)</f>
        <v>0</v>
      </c>
      <c r="AK57" s="24"/>
      <c r="AL57" s="106" t="s">
        <v>146</v>
      </c>
      <c r="AM57" s="107">
        <f>SUM(AM55:AM56)</f>
        <v>2</v>
      </c>
      <c r="AN57" s="108" t="s">
        <v>181</v>
      </c>
      <c r="AO57" s="109">
        <f>SUM(AO55:AO56)</f>
        <v>1</v>
      </c>
    </row>
  </sheetData>
  <mergeCells count="102">
    <mergeCell ref="C1:H1"/>
    <mergeCell ref="AQ14:AR14"/>
    <mergeCell ref="AC17:AD22"/>
    <mergeCell ref="AL18:AM18"/>
    <mergeCell ref="AN18:AP18"/>
    <mergeCell ref="AQ18:AR18"/>
    <mergeCell ref="AG17:AH17"/>
    <mergeCell ref="AG18:AH18"/>
    <mergeCell ref="AI18:AK18"/>
    <mergeCell ref="AL14:AM14"/>
    <mergeCell ref="AL17:AM17"/>
    <mergeCell ref="S13:T14"/>
    <mergeCell ref="AA13:AB14"/>
    <mergeCell ref="AQ16:AR16"/>
    <mergeCell ref="AG19:AH19"/>
    <mergeCell ref="AI19:AK19"/>
    <mergeCell ref="AG6:AK7"/>
    <mergeCell ref="AG8:AQ9"/>
    <mergeCell ref="AG10:AR11"/>
    <mergeCell ref="AI13:AK13"/>
    <mergeCell ref="AG12:AH12"/>
    <mergeCell ref="AG13:AH13"/>
    <mergeCell ref="AQ12:AR12"/>
    <mergeCell ref="AQ13:AR13"/>
    <mergeCell ref="AL6:AQ7"/>
    <mergeCell ref="M3:R5"/>
    <mergeCell ref="A17:B22"/>
    <mergeCell ref="E17:F22"/>
    <mergeCell ref="M17:N22"/>
    <mergeCell ref="A16:B16"/>
    <mergeCell ref="E16:F16"/>
    <mergeCell ref="M16:N16"/>
    <mergeCell ref="C13:D14"/>
    <mergeCell ref="K13:L14"/>
    <mergeCell ref="O12:P13"/>
    <mergeCell ref="G10:H11"/>
    <mergeCell ref="O8:P10"/>
    <mergeCell ref="I16:J16"/>
    <mergeCell ref="I17:J22"/>
    <mergeCell ref="Q16:R16"/>
    <mergeCell ref="Y17:Z22"/>
    <mergeCell ref="Q17:R22"/>
    <mergeCell ref="W10:X11"/>
    <mergeCell ref="AL16:AM16"/>
    <mergeCell ref="AN16:AP16"/>
    <mergeCell ref="AL15:AM15"/>
    <mergeCell ref="AI16:AK16"/>
    <mergeCell ref="AI12:AK12"/>
    <mergeCell ref="AI14:AK14"/>
    <mergeCell ref="AG15:AH15"/>
    <mergeCell ref="AG14:AH14"/>
    <mergeCell ref="AG16:AH16"/>
    <mergeCell ref="AC16:AD16"/>
    <mergeCell ref="AN14:AP14"/>
    <mergeCell ref="AL12:AM12"/>
    <mergeCell ref="AL13:AM13"/>
    <mergeCell ref="AN12:AP12"/>
    <mergeCell ref="AN13:AP13"/>
    <mergeCell ref="Y16:Z16"/>
    <mergeCell ref="AN15:AP15"/>
    <mergeCell ref="B10:C10"/>
    <mergeCell ref="L10:M10"/>
    <mergeCell ref="D26:E26"/>
    <mergeCell ref="J26:K26"/>
    <mergeCell ref="D35:G36"/>
    <mergeCell ref="AQ15:AR15"/>
    <mergeCell ref="AG20:AH20"/>
    <mergeCell ref="AI20:AK20"/>
    <mergeCell ref="AL20:AM20"/>
    <mergeCell ref="AN20:AP20"/>
    <mergeCell ref="AQ20:AR20"/>
    <mergeCell ref="AQ17:AR17"/>
    <mergeCell ref="AI15:AK15"/>
    <mergeCell ref="AL19:AM19"/>
    <mergeCell ref="AN19:AP19"/>
    <mergeCell ref="AQ19:AR19"/>
    <mergeCell ref="AI17:AK17"/>
    <mergeCell ref="AN17:AP17"/>
    <mergeCell ref="G24:H26"/>
    <mergeCell ref="W24:X26"/>
    <mergeCell ref="O24:P26"/>
    <mergeCell ref="O29:P30"/>
    <mergeCell ref="U16:V16"/>
    <mergeCell ref="U17:V22"/>
    <mergeCell ref="H53:O53"/>
    <mergeCell ref="D47:G48"/>
    <mergeCell ref="D49:G50"/>
    <mergeCell ref="D51:G52"/>
    <mergeCell ref="H35:O36"/>
    <mergeCell ref="H37:O38"/>
    <mergeCell ref="H39:O40"/>
    <mergeCell ref="H41:O42"/>
    <mergeCell ref="H43:O44"/>
    <mergeCell ref="H45:O46"/>
    <mergeCell ref="H47:O48"/>
    <mergeCell ref="H49:O50"/>
    <mergeCell ref="H51:O52"/>
    <mergeCell ref="D37:G38"/>
    <mergeCell ref="D39:G40"/>
    <mergeCell ref="D41:G42"/>
    <mergeCell ref="D43:G44"/>
    <mergeCell ref="D45:G46"/>
  </mergeCells>
  <phoneticPr fontId="1"/>
  <pageMargins left="1.03" right="0.2" top="0.28000000000000003" bottom="0.24" header="0.3" footer="0.3"/>
  <pageSetup paperSize="9" scale="77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93B38-0FAA-4E15-8ED9-B9935A23B4D0}">
  <sheetPr>
    <tabColor rgb="FFFF0000"/>
    <pageSetUpPr fitToPage="1"/>
  </sheetPr>
  <dimension ref="A2:R47"/>
  <sheetViews>
    <sheetView workbookViewId="0">
      <selection activeCell="I29" sqref="I29"/>
    </sheetView>
  </sheetViews>
  <sheetFormatPr defaultRowHeight="13.2"/>
  <cols>
    <col min="3" max="3" width="4.21875" customWidth="1"/>
    <col min="4" max="4" width="18.21875" customWidth="1"/>
    <col min="5" max="7" width="5.6640625" customWidth="1"/>
    <col min="8" max="10" width="6.6640625" customWidth="1"/>
    <col min="11" max="14" width="5.6640625" customWidth="1"/>
    <col min="15" max="15" width="3.44140625" style="31" customWidth="1"/>
    <col min="16" max="16" width="3.44140625" customWidth="1"/>
    <col min="17" max="17" width="18" customWidth="1"/>
    <col min="260" max="260" width="4.21875" customWidth="1"/>
    <col min="261" max="261" width="18.21875" customWidth="1"/>
    <col min="263" max="270" width="6.6640625" customWidth="1"/>
    <col min="272" max="272" width="3.44140625" customWidth="1"/>
    <col min="273" max="273" width="18" customWidth="1"/>
    <col min="516" max="516" width="4.21875" customWidth="1"/>
    <col min="517" max="517" width="18.21875" customWidth="1"/>
    <col min="519" max="526" width="6.6640625" customWidth="1"/>
    <col min="528" max="528" width="3.44140625" customWidth="1"/>
    <col min="529" max="529" width="18" customWidth="1"/>
    <col min="772" max="772" width="4.21875" customWidth="1"/>
    <col min="773" max="773" width="18.21875" customWidth="1"/>
    <col min="775" max="782" width="6.6640625" customWidth="1"/>
    <col min="784" max="784" width="3.44140625" customWidth="1"/>
    <col min="785" max="785" width="18" customWidth="1"/>
    <col min="1028" max="1028" width="4.21875" customWidth="1"/>
    <col min="1029" max="1029" width="18.21875" customWidth="1"/>
    <col min="1031" max="1038" width="6.6640625" customWidth="1"/>
    <col min="1040" max="1040" width="3.44140625" customWidth="1"/>
    <col min="1041" max="1041" width="18" customWidth="1"/>
    <col min="1284" max="1284" width="4.21875" customWidth="1"/>
    <col min="1285" max="1285" width="18.21875" customWidth="1"/>
    <col min="1287" max="1294" width="6.6640625" customWidth="1"/>
    <col min="1296" max="1296" width="3.44140625" customWidth="1"/>
    <col min="1297" max="1297" width="18" customWidth="1"/>
    <col min="1540" max="1540" width="4.21875" customWidth="1"/>
    <col min="1541" max="1541" width="18.21875" customWidth="1"/>
    <col min="1543" max="1550" width="6.6640625" customWidth="1"/>
    <col min="1552" max="1552" width="3.44140625" customWidth="1"/>
    <col min="1553" max="1553" width="18" customWidth="1"/>
    <col min="1796" max="1796" width="4.21875" customWidth="1"/>
    <col min="1797" max="1797" width="18.21875" customWidth="1"/>
    <col min="1799" max="1806" width="6.6640625" customWidth="1"/>
    <col min="1808" max="1808" width="3.44140625" customWidth="1"/>
    <col min="1809" max="1809" width="18" customWidth="1"/>
    <col min="2052" max="2052" width="4.21875" customWidth="1"/>
    <col min="2053" max="2053" width="18.21875" customWidth="1"/>
    <col min="2055" max="2062" width="6.6640625" customWidth="1"/>
    <col min="2064" max="2064" width="3.44140625" customWidth="1"/>
    <col min="2065" max="2065" width="18" customWidth="1"/>
    <col min="2308" max="2308" width="4.21875" customWidth="1"/>
    <col min="2309" max="2309" width="18.21875" customWidth="1"/>
    <col min="2311" max="2318" width="6.6640625" customWidth="1"/>
    <col min="2320" max="2320" width="3.44140625" customWidth="1"/>
    <col min="2321" max="2321" width="18" customWidth="1"/>
    <col min="2564" max="2564" width="4.21875" customWidth="1"/>
    <col min="2565" max="2565" width="18.21875" customWidth="1"/>
    <col min="2567" max="2574" width="6.6640625" customWidth="1"/>
    <col min="2576" max="2576" width="3.44140625" customWidth="1"/>
    <col min="2577" max="2577" width="18" customWidth="1"/>
    <col min="2820" max="2820" width="4.21875" customWidth="1"/>
    <col min="2821" max="2821" width="18.21875" customWidth="1"/>
    <col min="2823" max="2830" width="6.6640625" customWidth="1"/>
    <col min="2832" max="2832" width="3.44140625" customWidth="1"/>
    <col min="2833" max="2833" width="18" customWidth="1"/>
    <col min="3076" max="3076" width="4.21875" customWidth="1"/>
    <col min="3077" max="3077" width="18.21875" customWidth="1"/>
    <col min="3079" max="3086" width="6.6640625" customWidth="1"/>
    <col min="3088" max="3088" width="3.44140625" customWidth="1"/>
    <col min="3089" max="3089" width="18" customWidth="1"/>
    <col min="3332" max="3332" width="4.21875" customWidth="1"/>
    <col min="3333" max="3333" width="18.21875" customWidth="1"/>
    <col min="3335" max="3342" width="6.6640625" customWidth="1"/>
    <col min="3344" max="3344" width="3.44140625" customWidth="1"/>
    <col min="3345" max="3345" width="18" customWidth="1"/>
    <col min="3588" max="3588" width="4.21875" customWidth="1"/>
    <col min="3589" max="3589" width="18.21875" customWidth="1"/>
    <col min="3591" max="3598" width="6.6640625" customWidth="1"/>
    <col min="3600" max="3600" width="3.44140625" customWidth="1"/>
    <col min="3601" max="3601" width="18" customWidth="1"/>
    <col min="3844" max="3844" width="4.21875" customWidth="1"/>
    <col min="3845" max="3845" width="18.21875" customWidth="1"/>
    <col min="3847" max="3854" width="6.6640625" customWidth="1"/>
    <col min="3856" max="3856" width="3.44140625" customWidth="1"/>
    <col min="3857" max="3857" width="18" customWidth="1"/>
    <col min="4100" max="4100" width="4.21875" customWidth="1"/>
    <col min="4101" max="4101" width="18.21875" customWidth="1"/>
    <col min="4103" max="4110" width="6.6640625" customWidth="1"/>
    <col min="4112" max="4112" width="3.44140625" customWidth="1"/>
    <col min="4113" max="4113" width="18" customWidth="1"/>
    <col min="4356" max="4356" width="4.21875" customWidth="1"/>
    <col min="4357" max="4357" width="18.21875" customWidth="1"/>
    <col min="4359" max="4366" width="6.6640625" customWidth="1"/>
    <col min="4368" max="4368" width="3.44140625" customWidth="1"/>
    <col min="4369" max="4369" width="18" customWidth="1"/>
    <col min="4612" max="4612" width="4.21875" customWidth="1"/>
    <col min="4613" max="4613" width="18.21875" customWidth="1"/>
    <col min="4615" max="4622" width="6.6640625" customWidth="1"/>
    <col min="4624" max="4624" width="3.44140625" customWidth="1"/>
    <col min="4625" max="4625" width="18" customWidth="1"/>
    <col min="4868" max="4868" width="4.21875" customWidth="1"/>
    <col min="4869" max="4869" width="18.21875" customWidth="1"/>
    <col min="4871" max="4878" width="6.6640625" customWidth="1"/>
    <col min="4880" max="4880" width="3.44140625" customWidth="1"/>
    <col min="4881" max="4881" width="18" customWidth="1"/>
    <col min="5124" max="5124" width="4.21875" customWidth="1"/>
    <col min="5125" max="5125" width="18.21875" customWidth="1"/>
    <col min="5127" max="5134" width="6.6640625" customWidth="1"/>
    <col min="5136" max="5136" width="3.44140625" customWidth="1"/>
    <col min="5137" max="5137" width="18" customWidth="1"/>
    <col min="5380" max="5380" width="4.21875" customWidth="1"/>
    <col min="5381" max="5381" width="18.21875" customWidth="1"/>
    <col min="5383" max="5390" width="6.6640625" customWidth="1"/>
    <col min="5392" max="5392" width="3.44140625" customWidth="1"/>
    <col min="5393" max="5393" width="18" customWidth="1"/>
    <col min="5636" max="5636" width="4.21875" customWidth="1"/>
    <col min="5637" max="5637" width="18.21875" customWidth="1"/>
    <col min="5639" max="5646" width="6.6640625" customWidth="1"/>
    <col min="5648" max="5648" width="3.44140625" customWidth="1"/>
    <col min="5649" max="5649" width="18" customWidth="1"/>
    <col min="5892" max="5892" width="4.21875" customWidth="1"/>
    <col min="5893" max="5893" width="18.21875" customWidth="1"/>
    <col min="5895" max="5902" width="6.6640625" customWidth="1"/>
    <col min="5904" max="5904" width="3.44140625" customWidth="1"/>
    <col min="5905" max="5905" width="18" customWidth="1"/>
    <col min="6148" max="6148" width="4.21875" customWidth="1"/>
    <col min="6149" max="6149" width="18.21875" customWidth="1"/>
    <col min="6151" max="6158" width="6.6640625" customWidth="1"/>
    <col min="6160" max="6160" width="3.44140625" customWidth="1"/>
    <col min="6161" max="6161" width="18" customWidth="1"/>
    <col min="6404" max="6404" width="4.21875" customWidth="1"/>
    <col min="6405" max="6405" width="18.21875" customWidth="1"/>
    <col min="6407" max="6414" width="6.6640625" customWidth="1"/>
    <col min="6416" max="6416" width="3.44140625" customWidth="1"/>
    <col min="6417" max="6417" width="18" customWidth="1"/>
    <col min="6660" max="6660" width="4.21875" customWidth="1"/>
    <col min="6661" max="6661" width="18.21875" customWidth="1"/>
    <col min="6663" max="6670" width="6.6640625" customWidth="1"/>
    <col min="6672" max="6672" width="3.44140625" customWidth="1"/>
    <col min="6673" max="6673" width="18" customWidth="1"/>
    <col min="6916" max="6916" width="4.21875" customWidth="1"/>
    <col min="6917" max="6917" width="18.21875" customWidth="1"/>
    <col min="6919" max="6926" width="6.6640625" customWidth="1"/>
    <col min="6928" max="6928" width="3.44140625" customWidth="1"/>
    <col min="6929" max="6929" width="18" customWidth="1"/>
    <col min="7172" max="7172" width="4.21875" customWidth="1"/>
    <col min="7173" max="7173" width="18.21875" customWidth="1"/>
    <col min="7175" max="7182" width="6.6640625" customWidth="1"/>
    <col min="7184" max="7184" width="3.44140625" customWidth="1"/>
    <col min="7185" max="7185" width="18" customWidth="1"/>
    <col min="7428" max="7428" width="4.21875" customWidth="1"/>
    <col min="7429" max="7429" width="18.21875" customWidth="1"/>
    <col min="7431" max="7438" width="6.6640625" customWidth="1"/>
    <col min="7440" max="7440" width="3.44140625" customWidth="1"/>
    <col min="7441" max="7441" width="18" customWidth="1"/>
    <col min="7684" max="7684" width="4.21875" customWidth="1"/>
    <col min="7685" max="7685" width="18.21875" customWidth="1"/>
    <col min="7687" max="7694" width="6.6640625" customWidth="1"/>
    <col min="7696" max="7696" width="3.44140625" customWidth="1"/>
    <col min="7697" max="7697" width="18" customWidth="1"/>
    <col min="7940" max="7940" width="4.21875" customWidth="1"/>
    <col min="7941" max="7941" width="18.21875" customWidth="1"/>
    <col min="7943" max="7950" width="6.6640625" customWidth="1"/>
    <col min="7952" max="7952" width="3.44140625" customWidth="1"/>
    <col min="7953" max="7953" width="18" customWidth="1"/>
    <col min="8196" max="8196" width="4.21875" customWidth="1"/>
    <col min="8197" max="8197" width="18.21875" customWidth="1"/>
    <col min="8199" max="8206" width="6.6640625" customWidth="1"/>
    <col min="8208" max="8208" width="3.44140625" customWidth="1"/>
    <col min="8209" max="8209" width="18" customWidth="1"/>
    <col min="8452" max="8452" width="4.21875" customWidth="1"/>
    <col min="8453" max="8453" width="18.21875" customWidth="1"/>
    <col min="8455" max="8462" width="6.6640625" customWidth="1"/>
    <col min="8464" max="8464" width="3.44140625" customWidth="1"/>
    <col min="8465" max="8465" width="18" customWidth="1"/>
    <col min="8708" max="8708" width="4.21875" customWidth="1"/>
    <col min="8709" max="8709" width="18.21875" customWidth="1"/>
    <col min="8711" max="8718" width="6.6640625" customWidth="1"/>
    <col min="8720" max="8720" width="3.44140625" customWidth="1"/>
    <col min="8721" max="8721" width="18" customWidth="1"/>
    <col min="8964" max="8964" width="4.21875" customWidth="1"/>
    <col min="8965" max="8965" width="18.21875" customWidth="1"/>
    <col min="8967" max="8974" width="6.6640625" customWidth="1"/>
    <col min="8976" max="8976" width="3.44140625" customWidth="1"/>
    <col min="8977" max="8977" width="18" customWidth="1"/>
    <col min="9220" max="9220" width="4.21875" customWidth="1"/>
    <col min="9221" max="9221" width="18.21875" customWidth="1"/>
    <col min="9223" max="9230" width="6.6640625" customWidth="1"/>
    <col min="9232" max="9232" width="3.44140625" customWidth="1"/>
    <col min="9233" max="9233" width="18" customWidth="1"/>
    <col min="9476" max="9476" width="4.21875" customWidth="1"/>
    <col min="9477" max="9477" width="18.21875" customWidth="1"/>
    <col min="9479" max="9486" width="6.6640625" customWidth="1"/>
    <col min="9488" max="9488" width="3.44140625" customWidth="1"/>
    <col min="9489" max="9489" width="18" customWidth="1"/>
    <col min="9732" max="9732" width="4.21875" customWidth="1"/>
    <col min="9733" max="9733" width="18.21875" customWidth="1"/>
    <col min="9735" max="9742" width="6.6640625" customWidth="1"/>
    <col min="9744" max="9744" width="3.44140625" customWidth="1"/>
    <col min="9745" max="9745" width="18" customWidth="1"/>
    <col min="9988" max="9988" width="4.21875" customWidth="1"/>
    <col min="9989" max="9989" width="18.21875" customWidth="1"/>
    <col min="9991" max="9998" width="6.6640625" customWidth="1"/>
    <col min="10000" max="10000" width="3.44140625" customWidth="1"/>
    <col min="10001" max="10001" width="18" customWidth="1"/>
    <col min="10244" max="10244" width="4.21875" customWidth="1"/>
    <col min="10245" max="10245" width="18.21875" customWidth="1"/>
    <col min="10247" max="10254" width="6.6640625" customWidth="1"/>
    <col min="10256" max="10256" width="3.44140625" customWidth="1"/>
    <col min="10257" max="10257" width="18" customWidth="1"/>
    <col min="10500" max="10500" width="4.21875" customWidth="1"/>
    <col min="10501" max="10501" width="18.21875" customWidth="1"/>
    <col min="10503" max="10510" width="6.6640625" customWidth="1"/>
    <col min="10512" max="10512" width="3.44140625" customWidth="1"/>
    <col min="10513" max="10513" width="18" customWidth="1"/>
    <col min="10756" max="10756" width="4.21875" customWidth="1"/>
    <col min="10757" max="10757" width="18.21875" customWidth="1"/>
    <col min="10759" max="10766" width="6.6640625" customWidth="1"/>
    <col min="10768" max="10768" width="3.44140625" customWidth="1"/>
    <col min="10769" max="10769" width="18" customWidth="1"/>
    <col min="11012" max="11012" width="4.21875" customWidth="1"/>
    <col min="11013" max="11013" width="18.21875" customWidth="1"/>
    <col min="11015" max="11022" width="6.6640625" customWidth="1"/>
    <col min="11024" max="11024" width="3.44140625" customWidth="1"/>
    <col min="11025" max="11025" width="18" customWidth="1"/>
    <col min="11268" max="11268" width="4.21875" customWidth="1"/>
    <col min="11269" max="11269" width="18.21875" customWidth="1"/>
    <col min="11271" max="11278" width="6.6640625" customWidth="1"/>
    <col min="11280" max="11280" width="3.44140625" customWidth="1"/>
    <col min="11281" max="11281" width="18" customWidth="1"/>
    <col min="11524" max="11524" width="4.21875" customWidth="1"/>
    <col min="11525" max="11525" width="18.21875" customWidth="1"/>
    <col min="11527" max="11534" width="6.6640625" customWidth="1"/>
    <col min="11536" max="11536" width="3.44140625" customWidth="1"/>
    <col min="11537" max="11537" width="18" customWidth="1"/>
    <col min="11780" max="11780" width="4.21875" customWidth="1"/>
    <col min="11781" max="11781" width="18.21875" customWidth="1"/>
    <col min="11783" max="11790" width="6.6640625" customWidth="1"/>
    <col min="11792" max="11792" width="3.44140625" customWidth="1"/>
    <col min="11793" max="11793" width="18" customWidth="1"/>
    <col min="12036" max="12036" width="4.21875" customWidth="1"/>
    <col min="12037" max="12037" width="18.21875" customWidth="1"/>
    <col min="12039" max="12046" width="6.6640625" customWidth="1"/>
    <col min="12048" max="12048" width="3.44140625" customWidth="1"/>
    <col min="12049" max="12049" width="18" customWidth="1"/>
    <col min="12292" max="12292" width="4.21875" customWidth="1"/>
    <col min="12293" max="12293" width="18.21875" customWidth="1"/>
    <col min="12295" max="12302" width="6.6640625" customWidth="1"/>
    <col min="12304" max="12304" width="3.44140625" customWidth="1"/>
    <col min="12305" max="12305" width="18" customWidth="1"/>
    <col min="12548" max="12548" width="4.21875" customWidth="1"/>
    <col min="12549" max="12549" width="18.21875" customWidth="1"/>
    <col min="12551" max="12558" width="6.6640625" customWidth="1"/>
    <col min="12560" max="12560" width="3.44140625" customWidth="1"/>
    <col min="12561" max="12561" width="18" customWidth="1"/>
    <col min="12804" max="12804" width="4.21875" customWidth="1"/>
    <col min="12805" max="12805" width="18.21875" customWidth="1"/>
    <col min="12807" max="12814" width="6.6640625" customWidth="1"/>
    <col min="12816" max="12816" width="3.44140625" customWidth="1"/>
    <col min="12817" max="12817" width="18" customWidth="1"/>
    <col min="13060" max="13060" width="4.21875" customWidth="1"/>
    <col min="13061" max="13061" width="18.21875" customWidth="1"/>
    <col min="13063" max="13070" width="6.6640625" customWidth="1"/>
    <col min="13072" max="13072" width="3.44140625" customWidth="1"/>
    <col min="13073" max="13073" width="18" customWidth="1"/>
    <col min="13316" max="13316" width="4.21875" customWidth="1"/>
    <col min="13317" max="13317" width="18.21875" customWidth="1"/>
    <col min="13319" max="13326" width="6.6640625" customWidth="1"/>
    <col min="13328" max="13328" width="3.44140625" customWidth="1"/>
    <col min="13329" max="13329" width="18" customWidth="1"/>
    <col min="13572" max="13572" width="4.21875" customWidth="1"/>
    <col min="13573" max="13573" width="18.21875" customWidth="1"/>
    <col min="13575" max="13582" width="6.6640625" customWidth="1"/>
    <col min="13584" max="13584" width="3.44140625" customWidth="1"/>
    <col min="13585" max="13585" width="18" customWidth="1"/>
    <col min="13828" max="13828" width="4.21875" customWidth="1"/>
    <col min="13829" max="13829" width="18.21875" customWidth="1"/>
    <col min="13831" max="13838" width="6.6640625" customWidth="1"/>
    <col min="13840" max="13840" width="3.44140625" customWidth="1"/>
    <col min="13841" max="13841" width="18" customWidth="1"/>
    <col min="14084" max="14084" width="4.21875" customWidth="1"/>
    <col min="14085" max="14085" width="18.21875" customWidth="1"/>
    <col min="14087" max="14094" width="6.6640625" customWidth="1"/>
    <col min="14096" max="14096" width="3.44140625" customWidth="1"/>
    <col min="14097" max="14097" width="18" customWidth="1"/>
    <col min="14340" max="14340" width="4.21875" customWidth="1"/>
    <col min="14341" max="14341" width="18.21875" customWidth="1"/>
    <col min="14343" max="14350" width="6.6640625" customWidth="1"/>
    <col min="14352" max="14352" width="3.44140625" customWidth="1"/>
    <col min="14353" max="14353" width="18" customWidth="1"/>
    <col min="14596" max="14596" width="4.21875" customWidth="1"/>
    <col min="14597" max="14597" width="18.21875" customWidth="1"/>
    <col min="14599" max="14606" width="6.6640625" customWidth="1"/>
    <col min="14608" max="14608" width="3.44140625" customWidth="1"/>
    <col min="14609" max="14609" width="18" customWidth="1"/>
    <col min="14852" max="14852" width="4.21875" customWidth="1"/>
    <col min="14853" max="14853" width="18.21875" customWidth="1"/>
    <col min="14855" max="14862" width="6.6640625" customWidth="1"/>
    <col min="14864" max="14864" width="3.44140625" customWidth="1"/>
    <col min="14865" max="14865" width="18" customWidth="1"/>
    <col min="15108" max="15108" width="4.21875" customWidth="1"/>
    <col min="15109" max="15109" width="18.21875" customWidth="1"/>
    <col min="15111" max="15118" width="6.6640625" customWidth="1"/>
    <col min="15120" max="15120" width="3.44140625" customWidth="1"/>
    <col min="15121" max="15121" width="18" customWidth="1"/>
    <col min="15364" max="15364" width="4.21875" customWidth="1"/>
    <col min="15365" max="15365" width="18.21875" customWidth="1"/>
    <col min="15367" max="15374" width="6.6640625" customWidth="1"/>
    <col min="15376" max="15376" width="3.44140625" customWidth="1"/>
    <col min="15377" max="15377" width="18" customWidth="1"/>
    <col min="15620" max="15620" width="4.21875" customWidth="1"/>
    <col min="15621" max="15621" width="18.21875" customWidth="1"/>
    <col min="15623" max="15630" width="6.6640625" customWidth="1"/>
    <col min="15632" max="15632" width="3.44140625" customWidth="1"/>
    <col min="15633" max="15633" width="18" customWidth="1"/>
    <col min="15876" max="15876" width="4.21875" customWidth="1"/>
    <col min="15877" max="15877" width="18.21875" customWidth="1"/>
    <col min="15879" max="15886" width="6.6640625" customWidth="1"/>
    <col min="15888" max="15888" width="3.44140625" customWidth="1"/>
    <col min="15889" max="15889" width="18" customWidth="1"/>
    <col min="16132" max="16132" width="4.21875" customWidth="1"/>
    <col min="16133" max="16133" width="18.21875" customWidth="1"/>
    <col min="16135" max="16142" width="6.6640625" customWidth="1"/>
    <col min="16144" max="16144" width="3.44140625" customWidth="1"/>
    <col min="16145" max="16145" width="18" customWidth="1"/>
  </cols>
  <sheetData>
    <row r="2" spans="1:18" ht="25.8">
      <c r="E2" s="43" t="s">
        <v>135</v>
      </c>
    </row>
    <row r="5" spans="1:18" ht="20.100000000000001" customHeight="1" thickBot="1">
      <c r="A5" s="154">
        <v>1</v>
      </c>
      <c r="B5" s="280" t="s">
        <v>48</v>
      </c>
      <c r="C5" s="280"/>
      <c r="D5" s="280"/>
      <c r="E5" s="89">
        <v>4</v>
      </c>
      <c r="F5" s="38"/>
      <c r="G5" s="38"/>
      <c r="H5" s="38"/>
      <c r="I5" s="38"/>
      <c r="J5" s="38"/>
      <c r="K5" s="38"/>
      <c r="L5" s="38"/>
      <c r="M5" s="38"/>
      <c r="N5" s="93">
        <v>5</v>
      </c>
      <c r="O5" s="255">
        <v>9</v>
      </c>
      <c r="P5" s="280" t="s">
        <v>66</v>
      </c>
      <c r="Q5" s="280"/>
      <c r="R5" s="280"/>
    </row>
    <row r="6" spans="1:18" ht="20.100000000000001" customHeight="1" thickTop="1">
      <c r="A6" s="154"/>
      <c r="B6" s="156" t="s">
        <v>67</v>
      </c>
      <c r="C6" s="156"/>
      <c r="D6" s="156"/>
      <c r="E6" s="36"/>
      <c r="F6" s="90"/>
      <c r="G6" s="38"/>
      <c r="H6" s="38"/>
      <c r="I6" s="38"/>
      <c r="J6" s="38"/>
      <c r="K6" s="38"/>
      <c r="L6" s="38"/>
      <c r="M6" s="94"/>
      <c r="N6" s="34"/>
      <c r="O6" s="255"/>
      <c r="P6" s="154" t="s">
        <v>87</v>
      </c>
      <c r="Q6" s="154"/>
      <c r="R6" s="154"/>
    </row>
    <row r="7" spans="1:18" ht="20.100000000000001" customHeight="1">
      <c r="A7" s="154"/>
      <c r="B7" s="154" t="s">
        <v>68</v>
      </c>
      <c r="C7" s="154"/>
      <c r="D7" s="154"/>
      <c r="E7" s="32"/>
      <c r="F7" s="90"/>
      <c r="G7" s="38"/>
      <c r="H7" s="38"/>
      <c r="I7" s="38"/>
      <c r="J7" s="38"/>
      <c r="K7" s="38"/>
      <c r="L7" s="38"/>
      <c r="M7" s="94"/>
      <c r="N7" s="32"/>
      <c r="O7" s="255"/>
      <c r="P7" s="154" t="s">
        <v>88</v>
      </c>
      <c r="Q7" s="154"/>
      <c r="R7" s="154"/>
    </row>
    <row r="8" spans="1:18" ht="20.100000000000001" customHeight="1" thickBot="1">
      <c r="A8" s="30"/>
      <c r="B8" s="30"/>
      <c r="E8" s="282" t="s">
        <v>121</v>
      </c>
      <c r="F8" s="91">
        <v>8</v>
      </c>
      <c r="G8" s="38"/>
      <c r="H8" s="38"/>
      <c r="I8" s="38"/>
      <c r="J8" s="38"/>
      <c r="K8" s="38"/>
      <c r="L8" s="38"/>
      <c r="M8" s="147">
        <v>3</v>
      </c>
      <c r="N8" s="282" t="s">
        <v>127</v>
      </c>
      <c r="R8" s="30"/>
    </row>
    <row r="9" spans="1:18" ht="20.100000000000001" customHeight="1" thickTop="1">
      <c r="A9" s="30"/>
      <c r="B9" s="30"/>
      <c r="E9" s="281"/>
      <c r="F9" s="38"/>
      <c r="G9" s="90"/>
      <c r="H9" s="38"/>
      <c r="I9" s="38"/>
      <c r="J9" s="38"/>
      <c r="K9" s="38"/>
      <c r="L9" s="94"/>
      <c r="M9" s="38"/>
      <c r="N9" s="283"/>
      <c r="R9" s="30"/>
    </row>
    <row r="10" spans="1:18" ht="20.100000000000001" customHeight="1">
      <c r="A10" s="154">
        <v>2</v>
      </c>
      <c r="B10" s="285" t="s">
        <v>69</v>
      </c>
      <c r="C10" s="285"/>
      <c r="D10" s="285"/>
      <c r="E10" s="34"/>
      <c r="F10" s="38"/>
      <c r="G10" s="90"/>
      <c r="H10" s="38"/>
      <c r="I10" s="38"/>
      <c r="J10" s="38"/>
      <c r="K10" s="38"/>
      <c r="L10" s="94"/>
      <c r="M10" s="38"/>
      <c r="N10" s="36"/>
      <c r="O10" s="255">
        <v>10</v>
      </c>
      <c r="P10" s="285" t="s">
        <v>89</v>
      </c>
      <c r="Q10" s="285"/>
      <c r="R10" s="285"/>
    </row>
    <row r="11" spans="1:18" ht="20.100000000000001" customHeight="1">
      <c r="A11" s="154"/>
      <c r="B11" s="156" t="s">
        <v>70</v>
      </c>
      <c r="C11" s="156"/>
      <c r="D11" s="156"/>
      <c r="E11" s="35"/>
      <c r="F11" s="38"/>
      <c r="G11" s="90"/>
      <c r="H11" s="38"/>
      <c r="I11" s="38"/>
      <c r="J11" s="38"/>
      <c r="K11" s="38"/>
      <c r="L11" s="94"/>
      <c r="M11" s="38"/>
      <c r="N11" s="37"/>
      <c r="O11" s="255"/>
      <c r="P11" s="156" t="s">
        <v>90</v>
      </c>
      <c r="Q11" s="156"/>
      <c r="R11" s="156"/>
    </row>
    <row r="12" spans="1:18" ht="20.100000000000001" customHeight="1">
      <c r="A12" s="154"/>
      <c r="B12" s="154" t="s">
        <v>71</v>
      </c>
      <c r="C12" s="154"/>
      <c r="D12" s="154"/>
      <c r="E12" s="32">
        <v>0</v>
      </c>
      <c r="F12" s="38"/>
      <c r="G12" s="90"/>
      <c r="H12" s="38"/>
      <c r="I12" s="38"/>
      <c r="J12" s="38"/>
      <c r="K12" s="38"/>
      <c r="L12" s="94"/>
      <c r="M12" s="38"/>
      <c r="N12" s="32">
        <v>0</v>
      </c>
      <c r="O12" s="255"/>
      <c r="P12" s="154" t="s">
        <v>91</v>
      </c>
      <c r="Q12" s="154"/>
      <c r="R12" s="154"/>
    </row>
    <row r="13" spans="1:18" ht="20.100000000000001" customHeight="1" thickBot="1">
      <c r="A13" s="30"/>
      <c r="B13" s="30"/>
      <c r="E13" s="32"/>
      <c r="F13" s="38"/>
      <c r="G13" s="91">
        <v>0</v>
      </c>
      <c r="H13" s="149" t="s">
        <v>185</v>
      </c>
      <c r="I13" s="38"/>
      <c r="J13" s="38"/>
      <c r="K13" s="38"/>
      <c r="L13" s="147">
        <v>0</v>
      </c>
      <c r="M13" s="38"/>
      <c r="N13" s="32"/>
      <c r="R13" s="30"/>
    </row>
    <row r="14" spans="1:18" ht="20.100000000000001" customHeight="1" thickTop="1">
      <c r="A14" s="30"/>
      <c r="B14" s="30"/>
      <c r="E14" s="32"/>
      <c r="F14" s="39"/>
      <c r="G14" s="38"/>
      <c r="H14" s="90"/>
      <c r="I14" s="38"/>
      <c r="J14" s="38"/>
      <c r="K14" s="38"/>
      <c r="L14" s="40"/>
      <c r="M14" s="40"/>
      <c r="N14" s="32"/>
      <c r="R14" s="30"/>
    </row>
    <row r="15" spans="1:18" ht="20.100000000000001" customHeight="1">
      <c r="A15" s="30"/>
      <c r="B15" s="30"/>
      <c r="E15" s="32"/>
      <c r="F15" s="39"/>
      <c r="G15" s="38"/>
      <c r="H15" s="90"/>
      <c r="I15" s="38"/>
      <c r="J15" s="38"/>
      <c r="K15" s="38"/>
      <c r="L15" s="40"/>
      <c r="M15" s="40"/>
      <c r="N15" s="88" t="s">
        <v>169</v>
      </c>
      <c r="R15" s="30"/>
    </row>
    <row r="16" spans="1:18" ht="20.100000000000001" customHeight="1">
      <c r="A16" s="154">
        <v>3</v>
      </c>
      <c r="B16" s="284" t="s">
        <v>72</v>
      </c>
      <c r="C16" s="284"/>
      <c r="D16" s="284"/>
      <c r="E16" s="32">
        <v>0</v>
      </c>
      <c r="F16" s="39"/>
      <c r="G16" s="38"/>
      <c r="H16" s="90"/>
      <c r="I16" s="38"/>
      <c r="J16" s="38"/>
      <c r="K16" s="38"/>
      <c r="L16" s="40"/>
      <c r="M16" s="40"/>
      <c r="N16" s="32">
        <v>1</v>
      </c>
      <c r="O16" s="255">
        <v>11</v>
      </c>
      <c r="P16" s="156" t="s">
        <v>92</v>
      </c>
      <c r="Q16" s="156"/>
      <c r="R16" s="156"/>
    </row>
    <row r="17" spans="1:18" ht="20.100000000000001" customHeight="1">
      <c r="A17" s="154"/>
      <c r="B17" s="156" t="s">
        <v>73</v>
      </c>
      <c r="C17" s="156"/>
      <c r="D17" s="156"/>
      <c r="E17" s="33"/>
      <c r="F17" s="39"/>
      <c r="G17" s="38"/>
      <c r="H17" s="90"/>
      <c r="I17" s="38"/>
      <c r="J17" s="38"/>
      <c r="K17" s="38"/>
      <c r="L17" s="40"/>
      <c r="M17" s="40"/>
      <c r="N17" s="85"/>
      <c r="O17" s="255"/>
      <c r="P17" s="285" t="s">
        <v>93</v>
      </c>
      <c r="Q17" s="285"/>
      <c r="R17" s="285"/>
    </row>
    <row r="18" spans="1:18" ht="20.100000000000001" customHeight="1">
      <c r="A18" s="154"/>
      <c r="B18" s="154" t="s">
        <v>74</v>
      </c>
      <c r="C18" s="154"/>
      <c r="D18" s="154"/>
      <c r="E18" s="34"/>
      <c r="F18" s="39"/>
      <c r="G18" s="38"/>
      <c r="H18" s="90"/>
      <c r="I18" s="38"/>
      <c r="J18" s="38"/>
      <c r="K18" s="38"/>
      <c r="L18" s="40"/>
      <c r="M18" s="40"/>
      <c r="N18" s="36"/>
      <c r="O18" s="255"/>
      <c r="P18" s="154" t="s">
        <v>94</v>
      </c>
      <c r="Q18" s="154"/>
      <c r="R18" s="154"/>
    </row>
    <row r="19" spans="1:18" ht="20.100000000000001" customHeight="1" thickBot="1">
      <c r="A19" s="30"/>
      <c r="B19" s="30"/>
      <c r="E19" s="281" t="s">
        <v>122</v>
      </c>
      <c r="F19" s="39"/>
      <c r="G19" s="38"/>
      <c r="H19" s="90"/>
      <c r="I19" s="38"/>
      <c r="J19" s="38"/>
      <c r="K19" s="38"/>
      <c r="L19" s="40"/>
      <c r="M19" s="40"/>
      <c r="N19" s="283" t="s">
        <v>128</v>
      </c>
      <c r="R19" s="30"/>
    </row>
    <row r="20" spans="1:18" ht="20.100000000000001" customHeight="1" thickTop="1">
      <c r="A20" s="30"/>
      <c r="B20" s="30"/>
      <c r="E20" s="282"/>
      <c r="F20" s="92">
        <v>0</v>
      </c>
      <c r="G20" s="38"/>
      <c r="H20" s="90"/>
      <c r="I20" s="38"/>
      <c r="J20" s="38"/>
      <c r="K20" s="38"/>
      <c r="L20" s="40"/>
      <c r="M20" s="145">
        <v>0</v>
      </c>
      <c r="N20" s="282"/>
      <c r="R20" s="30"/>
    </row>
    <row r="21" spans="1:18" ht="20.100000000000001" customHeight="1">
      <c r="A21" s="154">
        <v>4</v>
      </c>
      <c r="B21" s="280" t="s">
        <v>45</v>
      </c>
      <c r="C21" s="280"/>
      <c r="D21" s="280"/>
      <c r="E21" s="32"/>
      <c r="F21" s="90"/>
      <c r="G21" s="38"/>
      <c r="H21" s="90"/>
      <c r="I21" s="38"/>
      <c r="J21" s="38"/>
      <c r="K21" s="38"/>
      <c r="L21" s="40"/>
      <c r="M21" s="94"/>
      <c r="N21" s="32"/>
      <c r="O21" s="255">
        <v>12</v>
      </c>
      <c r="P21" s="280" t="s">
        <v>21</v>
      </c>
      <c r="Q21" s="280"/>
      <c r="R21" s="280"/>
    </row>
    <row r="22" spans="1:18" ht="20.100000000000001" customHeight="1" thickBot="1">
      <c r="A22" s="154"/>
      <c r="B22" s="156" t="s">
        <v>75</v>
      </c>
      <c r="C22" s="156"/>
      <c r="D22" s="156"/>
      <c r="E22" s="89"/>
      <c r="F22" s="90"/>
      <c r="G22" s="38"/>
      <c r="H22" s="90"/>
      <c r="I22" s="38"/>
      <c r="J22" s="38"/>
      <c r="K22" s="38"/>
      <c r="L22" s="40"/>
      <c r="M22" s="94"/>
      <c r="N22" s="93"/>
      <c r="O22" s="255"/>
      <c r="P22" s="154" t="s">
        <v>95</v>
      </c>
      <c r="Q22" s="154"/>
      <c r="R22" s="154"/>
    </row>
    <row r="23" spans="1:18" ht="20.100000000000001" customHeight="1" thickTop="1">
      <c r="A23" s="154"/>
      <c r="B23" s="154" t="s">
        <v>76</v>
      </c>
      <c r="C23" s="154"/>
      <c r="D23" s="154"/>
      <c r="E23" s="32">
        <v>2</v>
      </c>
      <c r="F23" s="38"/>
      <c r="G23" s="38"/>
      <c r="H23" s="90"/>
      <c r="I23" s="94"/>
      <c r="J23" s="38"/>
      <c r="K23" s="38"/>
      <c r="L23" s="40"/>
      <c r="M23" s="38"/>
      <c r="N23" s="32">
        <v>1</v>
      </c>
      <c r="O23" s="255"/>
      <c r="P23" s="154" t="s">
        <v>96</v>
      </c>
      <c r="Q23" s="154"/>
      <c r="R23" s="154"/>
    </row>
    <row r="24" spans="1:18" ht="20.100000000000001" customHeight="1" thickBot="1">
      <c r="A24" s="30"/>
      <c r="B24" s="30"/>
      <c r="E24" s="32"/>
      <c r="F24" s="38"/>
      <c r="G24" s="38"/>
      <c r="H24" s="91">
        <v>1</v>
      </c>
      <c r="I24" s="95"/>
      <c r="J24" s="41"/>
      <c r="K24" s="148">
        <v>0</v>
      </c>
      <c r="L24" s="40"/>
      <c r="M24" s="38"/>
      <c r="N24" s="88" t="s">
        <v>170</v>
      </c>
      <c r="R24" s="30"/>
    </row>
    <row r="25" spans="1:18" ht="20.100000000000001" customHeight="1" thickTop="1">
      <c r="A25" s="30"/>
      <c r="B25" s="30"/>
      <c r="E25" s="32"/>
      <c r="F25" s="38"/>
      <c r="G25" s="39"/>
      <c r="H25" s="38"/>
      <c r="I25" s="38"/>
      <c r="J25" s="38"/>
      <c r="K25" s="150"/>
      <c r="L25" s="38"/>
      <c r="M25" s="38"/>
      <c r="N25" s="32"/>
      <c r="R25" s="30"/>
    </row>
    <row r="26" spans="1:18" ht="20.100000000000001" customHeight="1" thickBot="1">
      <c r="A26" s="154">
        <v>5</v>
      </c>
      <c r="B26" s="280" t="s">
        <v>47</v>
      </c>
      <c r="C26" s="280"/>
      <c r="D26" s="280"/>
      <c r="E26" s="89">
        <v>5</v>
      </c>
      <c r="F26" s="38"/>
      <c r="G26" s="39"/>
      <c r="H26" s="38"/>
      <c r="I26" s="38"/>
      <c r="J26" s="38"/>
      <c r="K26" s="94"/>
      <c r="L26" s="38"/>
      <c r="M26" s="38"/>
      <c r="N26" s="32">
        <v>0</v>
      </c>
      <c r="O26" s="286">
        <v>13</v>
      </c>
      <c r="P26" s="289" t="s">
        <v>64</v>
      </c>
      <c r="Q26" s="290"/>
      <c r="R26" s="291"/>
    </row>
    <row r="27" spans="1:18" ht="20.100000000000001" customHeight="1" thickTop="1">
      <c r="A27" s="154"/>
      <c r="B27" s="154" t="s">
        <v>77</v>
      </c>
      <c r="C27" s="154"/>
      <c r="D27" s="154"/>
      <c r="E27" s="32"/>
      <c r="F27" s="90"/>
      <c r="G27" s="39"/>
      <c r="H27" s="38"/>
      <c r="I27" s="38"/>
      <c r="J27" s="38"/>
      <c r="K27" s="94"/>
      <c r="L27" s="38"/>
      <c r="M27" s="38"/>
      <c r="N27" s="85"/>
      <c r="O27" s="287"/>
      <c r="P27" s="167" t="s">
        <v>97</v>
      </c>
      <c r="Q27" s="168"/>
      <c r="R27" s="169"/>
    </row>
    <row r="28" spans="1:18" ht="20.100000000000001" customHeight="1">
      <c r="A28" s="154"/>
      <c r="B28" s="154" t="s">
        <v>78</v>
      </c>
      <c r="C28" s="154"/>
      <c r="D28" s="154"/>
      <c r="E28" s="32"/>
      <c r="F28" s="90"/>
      <c r="G28" s="39"/>
      <c r="H28" s="38"/>
      <c r="I28" s="38"/>
      <c r="J28" s="38"/>
      <c r="K28" s="94"/>
      <c r="L28" s="38"/>
      <c r="M28" s="38"/>
      <c r="N28" s="36"/>
      <c r="O28" s="288"/>
      <c r="P28" s="167" t="s">
        <v>98</v>
      </c>
      <c r="Q28" s="168"/>
      <c r="R28" s="169"/>
    </row>
    <row r="29" spans="1:18" ht="20.100000000000001" customHeight="1" thickBot="1">
      <c r="A29" s="30"/>
      <c r="B29" s="30"/>
      <c r="E29" s="282" t="s">
        <v>123</v>
      </c>
      <c r="F29" s="91">
        <v>1</v>
      </c>
      <c r="G29" s="39"/>
      <c r="H29" s="38"/>
      <c r="I29" s="38"/>
      <c r="J29" s="38"/>
      <c r="K29" s="94"/>
      <c r="L29" s="38"/>
      <c r="M29" s="146">
        <v>0</v>
      </c>
      <c r="N29" s="283" t="s">
        <v>125</v>
      </c>
      <c r="R29" s="30"/>
    </row>
    <row r="30" spans="1:18" ht="20.100000000000001" customHeight="1" thickTop="1">
      <c r="A30" s="30"/>
      <c r="B30" s="30"/>
      <c r="E30" s="281"/>
      <c r="F30" s="39"/>
      <c r="G30" s="39"/>
      <c r="H30" s="38"/>
      <c r="I30" s="38"/>
      <c r="J30" s="38"/>
      <c r="K30" s="94"/>
      <c r="L30" s="38"/>
      <c r="M30" s="96"/>
      <c r="N30" s="282"/>
      <c r="R30" s="30"/>
    </row>
    <row r="31" spans="1:18" ht="20.100000000000001" customHeight="1">
      <c r="A31" s="154">
        <v>6</v>
      </c>
      <c r="B31" s="156" t="s">
        <v>79</v>
      </c>
      <c r="C31" s="156"/>
      <c r="D31" s="156"/>
      <c r="E31" s="87"/>
      <c r="F31" s="39"/>
      <c r="G31" s="39"/>
      <c r="H31" s="38"/>
      <c r="I31" s="38"/>
      <c r="J31" s="38"/>
      <c r="K31" s="94"/>
      <c r="L31" s="38"/>
      <c r="M31" s="97"/>
      <c r="N31" s="32"/>
      <c r="O31" s="255">
        <v>14</v>
      </c>
      <c r="P31" s="294" t="s">
        <v>99</v>
      </c>
      <c r="Q31" s="294"/>
      <c r="R31" s="294"/>
    </row>
    <row r="32" spans="1:18" ht="20.100000000000001" customHeight="1" thickBot="1">
      <c r="A32" s="154"/>
      <c r="B32" s="154" t="s">
        <v>80</v>
      </c>
      <c r="C32" s="154"/>
      <c r="D32" s="154"/>
      <c r="E32" s="86"/>
      <c r="F32" s="39"/>
      <c r="G32" s="39"/>
      <c r="H32" s="38"/>
      <c r="I32" s="38"/>
      <c r="J32" s="38"/>
      <c r="K32" s="94"/>
      <c r="L32" s="38"/>
      <c r="M32" s="97"/>
      <c r="N32" s="93"/>
      <c r="O32" s="293"/>
      <c r="P32" s="156" t="s">
        <v>100</v>
      </c>
      <c r="Q32" s="156"/>
      <c r="R32" s="156"/>
    </row>
    <row r="33" spans="1:18" ht="20.100000000000001" customHeight="1" thickTop="1">
      <c r="A33" s="154"/>
      <c r="B33" s="285" t="s">
        <v>81</v>
      </c>
      <c r="C33" s="285"/>
      <c r="D33" s="285"/>
      <c r="E33" s="32">
        <v>0</v>
      </c>
      <c r="F33" s="39"/>
      <c r="G33" s="39"/>
      <c r="H33" s="38"/>
      <c r="I33" s="38"/>
      <c r="J33" s="38"/>
      <c r="K33" s="94"/>
      <c r="L33" s="38"/>
      <c r="M33" s="40"/>
      <c r="N33" s="32">
        <v>1</v>
      </c>
      <c r="O33" s="293"/>
      <c r="P33" s="151" t="s">
        <v>101</v>
      </c>
      <c r="Q33" s="158"/>
      <c r="R33" s="159"/>
    </row>
    <row r="34" spans="1:18" ht="20.100000000000001" customHeight="1" thickBot="1">
      <c r="A34" s="30"/>
      <c r="B34" s="30"/>
      <c r="E34" s="32"/>
      <c r="F34" s="39"/>
      <c r="G34" s="39"/>
      <c r="H34" s="38"/>
      <c r="I34" s="38"/>
      <c r="J34" s="38"/>
      <c r="K34" s="94"/>
      <c r="L34" s="38"/>
      <c r="M34" s="40"/>
      <c r="N34" s="32"/>
      <c r="R34" s="30"/>
    </row>
    <row r="35" spans="1:18" ht="20.100000000000001" customHeight="1" thickTop="1">
      <c r="A35" s="30"/>
      <c r="B35" s="30"/>
      <c r="E35" s="32"/>
      <c r="F35" s="38"/>
      <c r="G35" s="92">
        <v>0</v>
      </c>
      <c r="H35" s="149" t="s">
        <v>169</v>
      </c>
      <c r="I35" s="38"/>
      <c r="J35" s="38"/>
      <c r="K35" s="38"/>
      <c r="L35" s="145">
        <v>2</v>
      </c>
      <c r="M35" s="38"/>
      <c r="N35" s="32"/>
      <c r="R35" s="30"/>
    </row>
    <row r="36" spans="1:18" ht="20.100000000000001" customHeight="1">
      <c r="A36" s="30"/>
      <c r="B36" s="30"/>
      <c r="E36" s="32"/>
      <c r="F36" s="38"/>
      <c r="G36" s="90"/>
      <c r="H36" s="38"/>
      <c r="I36" s="38"/>
      <c r="J36" s="38"/>
      <c r="K36" s="38"/>
      <c r="L36" s="94"/>
      <c r="M36" s="38"/>
      <c r="N36" s="32">
        <v>0</v>
      </c>
      <c r="O36" s="255">
        <v>15</v>
      </c>
      <c r="P36" s="156" t="s">
        <v>102</v>
      </c>
      <c r="Q36" s="156"/>
      <c r="R36" s="156"/>
    </row>
    <row r="37" spans="1:18" ht="20.100000000000001" customHeight="1">
      <c r="A37" s="154">
        <v>7</v>
      </c>
      <c r="B37" s="156" t="s">
        <v>46</v>
      </c>
      <c r="C37" s="156"/>
      <c r="D37" s="156"/>
      <c r="E37" s="32">
        <v>1</v>
      </c>
      <c r="F37" s="38"/>
      <c r="G37" s="90"/>
      <c r="H37" s="38"/>
      <c r="I37" s="38"/>
      <c r="J37" s="38"/>
      <c r="K37" s="38"/>
      <c r="L37" s="94"/>
      <c r="M37" s="38"/>
      <c r="N37" s="85"/>
      <c r="O37" s="255"/>
      <c r="P37" s="154" t="s">
        <v>103</v>
      </c>
      <c r="Q37" s="154"/>
      <c r="R37" s="154"/>
    </row>
    <row r="38" spans="1:18" ht="20.100000000000001" customHeight="1">
      <c r="A38" s="154"/>
      <c r="B38" s="154" t="s">
        <v>83</v>
      </c>
      <c r="C38" s="154"/>
      <c r="D38" s="154"/>
      <c r="E38" s="33"/>
      <c r="F38" s="38"/>
      <c r="G38" s="90"/>
      <c r="H38" s="38"/>
      <c r="I38" s="38"/>
      <c r="J38" s="38"/>
      <c r="K38" s="38"/>
      <c r="L38" s="94"/>
      <c r="M38" s="38"/>
      <c r="N38" s="36"/>
      <c r="O38" s="255"/>
      <c r="P38" s="154" t="s">
        <v>104</v>
      </c>
      <c r="Q38" s="154"/>
      <c r="R38" s="154"/>
    </row>
    <row r="39" spans="1:18" ht="20.100000000000001" customHeight="1">
      <c r="A39" s="154"/>
      <c r="B39" s="285" t="s">
        <v>84</v>
      </c>
      <c r="C39" s="285"/>
      <c r="D39" s="285"/>
      <c r="E39" s="34"/>
      <c r="F39" s="38"/>
      <c r="G39" s="90"/>
      <c r="H39" s="38"/>
      <c r="I39" s="38"/>
      <c r="J39" s="38"/>
      <c r="K39" s="38"/>
      <c r="L39" s="94"/>
      <c r="M39" s="38"/>
      <c r="N39" s="36"/>
      <c r="O39" s="292"/>
      <c r="P39" s="285" t="s">
        <v>105</v>
      </c>
      <c r="Q39" s="285"/>
      <c r="R39" s="285"/>
    </row>
    <row r="40" spans="1:18" ht="20.100000000000001" customHeight="1" thickBot="1">
      <c r="A40" s="30"/>
      <c r="B40" s="30"/>
      <c r="E40" s="281" t="s">
        <v>126</v>
      </c>
      <c r="F40" s="38"/>
      <c r="G40" s="90"/>
      <c r="H40" s="38"/>
      <c r="I40" s="38"/>
      <c r="J40" s="38"/>
      <c r="K40" s="38"/>
      <c r="L40" s="94"/>
      <c r="M40" s="38"/>
      <c r="N40" s="283" t="s">
        <v>124</v>
      </c>
      <c r="R40" s="30"/>
    </row>
    <row r="41" spans="1:18" ht="20.100000000000001" customHeight="1" thickTop="1">
      <c r="A41" s="30"/>
      <c r="B41" s="30"/>
      <c r="E41" s="282"/>
      <c r="F41" s="92">
        <v>2</v>
      </c>
      <c r="G41" s="38"/>
      <c r="H41" s="38"/>
      <c r="I41" s="38"/>
      <c r="J41" s="38"/>
      <c r="K41" s="38"/>
      <c r="L41" s="38"/>
      <c r="M41" s="145">
        <v>4</v>
      </c>
      <c r="N41" s="282"/>
      <c r="O41" s="255">
        <v>16</v>
      </c>
      <c r="P41" s="280" t="s">
        <v>44</v>
      </c>
      <c r="Q41" s="280"/>
      <c r="R41" s="280"/>
    </row>
    <row r="42" spans="1:18" ht="20.100000000000001" customHeight="1">
      <c r="A42" s="154">
        <v>8</v>
      </c>
      <c r="B42" s="280" t="s">
        <v>60</v>
      </c>
      <c r="C42" s="280"/>
      <c r="D42" s="280"/>
      <c r="E42" s="32"/>
      <c r="F42" s="90"/>
      <c r="G42" s="38"/>
      <c r="H42" s="38"/>
      <c r="I42" s="38"/>
      <c r="J42" s="38"/>
      <c r="K42" s="38"/>
      <c r="L42" s="38"/>
      <c r="M42" s="94"/>
      <c r="N42" s="32"/>
      <c r="O42" s="255"/>
      <c r="P42" s="154" t="s">
        <v>106</v>
      </c>
      <c r="Q42" s="154"/>
      <c r="R42" s="154"/>
    </row>
    <row r="43" spans="1:18" ht="20.100000000000001" customHeight="1" thickBot="1">
      <c r="A43" s="154"/>
      <c r="B43" s="156" t="s">
        <v>85</v>
      </c>
      <c r="C43" s="156"/>
      <c r="D43" s="156"/>
      <c r="E43" s="89"/>
      <c r="F43" s="90"/>
      <c r="G43" s="38"/>
      <c r="H43" s="38"/>
      <c r="I43" s="38"/>
      <c r="J43" s="38"/>
      <c r="K43" s="38"/>
      <c r="L43" s="38"/>
      <c r="M43" s="94"/>
      <c r="N43" s="93"/>
      <c r="O43" s="255"/>
      <c r="P43" s="151" t="s">
        <v>107</v>
      </c>
      <c r="Q43" s="158"/>
      <c r="R43" s="159"/>
    </row>
    <row r="44" spans="1:18" ht="20.100000000000001" customHeight="1" thickTop="1">
      <c r="A44" s="154"/>
      <c r="B44" s="154" t="s">
        <v>86</v>
      </c>
      <c r="C44" s="154"/>
      <c r="D44" s="154"/>
      <c r="E44" s="32">
        <v>4</v>
      </c>
      <c r="F44" s="38"/>
      <c r="G44" s="38"/>
      <c r="H44" s="38"/>
      <c r="I44" s="38"/>
      <c r="J44" s="38"/>
      <c r="K44" s="38"/>
      <c r="L44" s="38"/>
      <c r="M44" s="38"/>
      <c r="N44" s="32">
        <v>3</v>
      </c>
      <c r="O44" s="292"/>
      <c r="P44" s="151" t="s">
        <v>108</v>
      </c>
      <c r="Q44" s="158"/>
      <c r="R44" s="159"/>
    </row>
    <row r="45" spans="1:18" ht="20.100000000000001" customHeight="1">
      <c r="A45" s="30"/>
      <c r="B45" s="30"/>
      <c r="R45" s="30"/>
    </row>
    <row r="46" spans="1:18" ht="20.100000000000001" customHeight="1">
      <c r="A46" s="30"/>
      <c r="B46" s="30"/>
      <c r="E46" s="32"/>
      <c r="F46" s="295" t="s">
        <v>133</v>
      </c>
      <c r="G46" s="295"/>
      <c r="H46" s="295"/>
      <c r="I46" s="42"/>
      <c r="J46" s="42"/>
      <c r="K46" s="42"/>
      <c r="L46" s="42"/>
    </row>
    <row r="47" spans="1:18" ht="20.25" customHeight="1">
      <c r="E47" s="38"/>
      <c r="F47" s="295" t="s">
        <v>134</v>
      </c>
      <c r="G47" s="295"/>
      <c r="H47" s="295"/>
    </row>
  </sheetData>
  <mergeCells count="76">
    <mergeCell ref="F46:H46"/>
    <mergeCell ref="F47:H47"/>
    <mergeCell ref="O41:O44"/>
    <mergeCell ref="P41:R41"/>
    <mergeCell ref="P42:R42"/>
    <mergeCell ref="P43:R43"/>
    <mergeCell ref="P44:R44"/>
    <mergeCell ref="N40:N41"/>
    <mergeCell ref="P26:R26"/>
    <mergeCell ref="P27:R27"/>
    <mergeCell ref="P28:R28"/>
    <mergeCell ref="O36:O39"/>
    <mergeCell ref="P36:R36"/>
    <mergeCell ref="P37:R37"/>
    <mergeCell ref="P38:R38"/>
    <mergeCell ref="P39:R39"/>
    <mergeCell ref="O31:O33"/>
    <mergeCell ref="P31:R31"/>
    <mergeCell ref="P32:R32"/>
    <mergeCell ref="P33:R33"/>
    <mergeCell ref="P16:R16"/>
    <mergeCell ref="P17:R17"/>
    <mergeCell ref="P18:R18"/>
    <mergeCell ref="O21:O23"/>
    <mergeCell ref="P21:R21"/>
    <mergeCell ref="P22:R22"/>
    <mergeCell ref="P23:R23"/>
    <mergeCell ref="P5:R5"/>
    <mergeCell ref="P6:R6"/>
    <mergeCell ref="P7:R7"/>
    <mergeCell ref="O10:O12"/>
    <mergeCell ref="P10:R10"/>
    <mergeCell ref="P11:R11"/>
    <mergeCell ref="P12:R12"/>
    <mergeCell ref="A42:A44"/>
    <mergeCell ref="B42:D42"/>
    <mergeCell ref="B43:D43"/>
    <mergeCell ref="B44:D44"/>
    <mergeCell ref="O5:O7"/>
    <mergeCell ref="O16:O18"/>
    <mergeCell ref="O26:O28"/>
    <mergeCell ref="N19:N20"/>
    <mergeCell ref="A31:A33"/>
    <mergeCell ref="B31:D31"/>
    <mergeCell ref="B32:D32"/>
    <mergeCell ref="B33:D33"/>
    <mergeCell ref="A37:A39"/>
    <mergeCell ref="B37:D37"/>
    <mergeCell ref="B38:D38"/>
    <mergeCell ref="B39:D39"/>
    <mergeCell ref="A5:A7"/>
    <mergeCell ref="B5:D5"/>
    <mergeCell ref="B6:D6"/>
    <mergeCell ref="B7:D7"/>
    <mergeCell ref="A16:A18"/>
    <mergeCell ref="B16:D16"/>
    <mergeCell ref="B17:D17"/>
    <mergeCell ref="B18:D18"/>
    <mergeCell ref="A10:A12"/>
    <mergeCell ref="B10:D10"/>
    <mergeCell ref="B11:D11"/>
    <mergeCell ref="B12:D12"/>
    <mergeCell ref="E40:E41"/>
    <mergeCell ref="E8:E9"/>
    <mergeCell ref="N8:N9"/>
    <mergeCell ref="E19:E20"/>
    <mergeCell ref="E29:E30"/>
    <mergeCell ref="N29:N30"/>
    <mergeCell ref="A26:A28"/>
    <mergeCell ref="B26:D26"/>
    <mergeCell ref="B27:D27"/>
    <mergeCell ref="B28:D28"/>
    <mergeCell ref="A21:A23"/>
    <mergeCell ref="B21:D21"/>
    <mergeCell ref="B22:D22"/>
    <mergeCell ref="B23:D23"/>
  </mergeCells>
  <phoneticPr fontId="1"/>
  <pageMargins left="0.70866141732283472" right="0.31496062992125984" top="0.94488188976377963" bottom="0.74803149606299213" header="0.31496062992125984" footer="0.31496062992125984"/>
  <pageSetup paperSize="9" scale="6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3月30日 </vt:lpstr>
      <vt:lpstr>リーグ対戦表1～14</vt:lpstr>
      <vt:lpstr>リーグ対戦表15.16</vt:lpstr>
      <vt:lpstr>3・31（9位Tあり）</vt:lpstr>
      <vt:lpstr>ベスト8</vt:lpstr>
      <vt:lpstr>全体のトーナメント表</vt:lpstr>
      <vt:lpstr>'3月30日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anazawa</dc:creator>
  <cp:lastModifiedBy>利昭 小林</cp:lastModifiedBy>
  <cp:lastPrinted>2024-04-21T12:38:39Z</cp:lastPrinted>
  <dcterms:created xsi:type="dcterms:W3CDTF">2018-06-16T09:33:41Z</dcterms:created>
  <dcterms:modified xsi:type="dcterms:W3CDTF">2024-04-24T12:36:38Z</dcterms:modified>
</cp:coreProperties>
</file>