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1.FC Shibata\1ジュニア\11主催大会\しばうまカップ\第10回（2022）\"/>
    </mc:Choice>
  </mc:AlternateContent>
  <xr:revisionPtr revIDLastSave="0" documentId="13_ncr:1_{71DEEEB5-AF4A-4C57-884E-FAE8433E5D86}" xr6:coauthVersionLast="47" xr6:coauthVersionMax="47" xr10:uidLastSave="{00000000-0000-0000-0000-000000000000}"/>
  <bookViews>
    <workbookView xWindow="-28920" yWindow="-45" windowWidth="29040" windowHeight="15840" activeTab="1" xr2:uid="{00000000-000D-0000-FFFF-FFFF00000000}"/>
  </bookViews>
  <sheets>
    <sheet name="U12予選リーグ" sheetId="5" r:id="rId1"/>
    <sheet name="U12決勝トーナメント" sheetId="6" r:id="rId2"/>
  </sheets>
  <calcPr calcId="191029"/>
</workbook>
</file>

<file path=xl/calcChain.xml><?xml version="1.0" encoding="utf-8"?>
<calcChain xmlns="http://schemas.openxmlformats.org/spreadsheetml/2006/main">
  <c r="C18" i="5" l="1"/>
  <c r="F17" i="5"/>
  <c r="F23" i="5"/>
  <c r="P17" i="5"/>
  <c r="I26" i="5"/>
  <c r="F26" i="5"/>
  <c r="C26" i="5"/>
  <c r="L25" i="5"/>
  <c r="F25" i="5"/>
  <c r="C25" i="5"/>
  <c r="L24" i="5"/>
  <c r="I23" i="5"/>
  <c r="I20" i="5"/>
  <c r="F20" i="5"/>
  <c r="C20" i="5"/>
  <c r="L19" i="5"/>
  <c r="F19" i="5"/>
  <c r="C19" i="5"/>
  <c r="L18" i="5"/>
  <c r="I18" i="5"/>
  <c r="L17" i="5"/>
  <c r="I17" i="5"/>
  <c r="W38" i="6" l="1"/>
  <c r="U38" i="6"/>
  <c r="W37" i="6"/>
  <c r="U37" i="6"/>
  <c r="AF30" i="6"/>
  <c r="AD30" i="6"/>
  <c r="N30" i="6"/>
  <c r="L30" i="6"/>
  <c r="AF29" i="6"/>
  <c r="AD29" i="6"/>
  <c r="N29" i="6"/>
  <c r="L29" i="6"/>
  <c r="W27" i="6"/>
  <c r="U27" i="6"/>
  <c r="W26" i="6"/>
  <c r="U26" i="6"/>
  <c r="W18" i="6"/>
  <c r="U18" i="6"/>
  <c r="W17" i="6"/>
  <c r="U17" i="6"/>
  <c r="AF10" i="6"/>
  <c r="AD10" i="6"/>
  <c r="N10" i="6"/>
  <c r="L10" i="6"/>
  <c r="AF9" i="6"/>
  <c r="AD9" i="6"/>
  <c r="N9" i="6"/>
  <c r="L9" i="6"/>
  <c r="W7" i="6"/>
  <c r="U7" i="6"/>
  <c r="W6" i="6"/>
  <c r="U6" i="6"/>
  <c r="S26" i="5"/>
  <c r="R26" i="5"/>
  <c r="P26" i="5"/>
  <c r="O26" i="5"/>
  <c r="N26" i="5"/>
  <c r="S25" i="5"/>
  <c r="R25" i="5"/>
  <c r="P25" i="5"/>
  <c r="O25" i="5"/>
  <c r="N25" i="5"/>
  <c r="S24" i="5"/>
  <c r="R24" i="5"/>
  <c r="P24" i="5"/>
  <c r="O24" i="5"/>
  <c r="N24" i="5"/>
  <c r="S23" i="5"/>
  <c r="R23" i="5"/>
  <c r="P23" i="5"/>
  <c r="O23" i="5"/>
  <c r="N23" i="5"/>
  <c r="K22" i="5"/>
  <c r="H22" i="5"/>
  <c r="E22" i="5"/>
  <c r="B22" i="5"/>
  <c r="S20" i="5"/>
  <c r="R20" i="5"/>
  <c r="P20" i="5"/>
  <c r="O20" i="5"/>
  <c r="N20" i="5"/>
  <c r="S19" i="5"/>
  <c r="R19" i="5"/>
  <c r="P19" i="5"/>
  <c r="O19" i="5"/>
  <c r="N19" i="5"/>
  <c r="S18" i="5"/>
  <c r="R18" i="5"/>
  <c r="P18" i="5"/>
  <c r="O18" i="5"/>
  <c r="N18" i="5"/>
  <c r="S17" i="5"/>
  <c r="R17" i="5"/>
  <c r="O17" i="5"/>
  <c r="N17" i="5"/>
  <c r="K16" i="5"/>
  <c r="H16" i="5"/>
  <c r="E16" i="5"/>
  <c r="B16" i="5"/>
  <c r="P14" i="5"/>
  <c r="U12" i="5" s="1"/>
  <c r="F14" i="5"/>
  <c r="S12" i="5" s="1"/>
  <c r="P13" i="5"/>
  <c r="U11" i="5" s="1"/>
  <c r="F13" i="5"/>
  <c r="S11" i="5" s="1"/>
  <c r="P12" i="5"/>
  <c r="U10" i="5" s="1"/>
  <c r="F12" i="5"/>
  <c r="S10" i="5" s="1"/>
  <c r="P11" i="5"/>
  <c r="U9" i="5" s="1"/>
  <c r="F11" i="5"/>
  <c r="S9" i="5" s="1"/>
  <c r="P10" i="5"/>
  <c r="U8" i="5" s="1"/>
  <c r="F10" i="5"/>
  <c r="S8" i="5" s="1"/>
  <c r="P9" i="5"/>
  <c r="U7" i="5" s="1"/>
  <c r="F9" i="5"/>
  <c r="S7" i="5" s="1"/>
  <c r="P8" i="5"/>
  <c r="U6" i="5" s="1"/>
  <c r="F8" i="5"/>
  <c r="S6" i="5" s="1"/>
  <c r="P7" i="5"/>
  <c r="U5" i="5" s="1"/>
  <c r="F7" i="5"/>
  <c r="S5" i="5" s="1"/>
  <c r="P6" i="5"/>
  <c r="U4" i="5" s="1"/>
  <c r="F6" i="5"/>
  <c r="S4" i="5" s="1"/>
  <c r="P5" i="5"/>
  <c r="U3" i="5" s="1"/>
  <c r="F5" i="5"/>
  <c r="S3" i="5" s="1"/>
  <c r="P4" i="5"/>
  <c r="U14" i="5" s="1"/>
  <c r="F4" i="5"/>
  <c r="S14" i="5" s="1"/>
  <c r="P3" i="5"/>
  <c r="U13" i="5" s="1"/>
  <c r="F3" i="5"/>
  <c r="S13" i="5" s="1"/>
  <c r="T26" i="5" l="1"/>
  <c r="Q26" i="5"/>
  <c r="T25" i="5"/>
  <c r="T20" i="5"/>
  <c r="Q19" i="5"/>
  <c r="T23" i="5"/>
  <c r="Q18" i="5"/>
  <c r="T19" i="5"/>
  <c r="T24" i="5"/>
  <c r="T18" i="5"/>
  <c r="Q20" i="5"/>
  <c r="Q25" i="5"/>
  <c r="Q23" i="5"/>
  <c r="Q24" i="5"/>
  <c r="T17" i="5"/>
  <c r="Q17" i="5"/>
</calcChain>
</file>

<file path=xl/sharedStrings.xml><?xml version="1.0" encoding="utf-8"?>
<sst xmlns="http://schemas.openxmlformats.org/spreadsheetml/2006/main" count="167" uniqueCount="93">
  <si>
    <t>グループＡ</t>
  </si>
  <si>
    <t>開始時間</t>
    <rPh sb="0" eb="2">
      <t>カイシ</t>
    </rPh>
    <rPh sb="2" eb="4">
      <t>ジカン</t>
    </rPh>
    <phoneticPr fontId="5"/>
  </si>
  <si>
    <t>　対　　戦　　カ　　ー　　ド</t>
  </si>
  <si>
    <t>審判</t>
    <rPh sb="0" eb="2">
      <t>シンパン</t>
    </rPh>
    <phoneticPr fontId="1"/>
  </si>
  <si>
    <t>第1試合</t>
  </si>
  <si>
    <t>―</t>
  </si>
  <si>
    <t>勝ち</t>
  </si>
  <si>
    <t>負け</t>
  </si>
  <si>
    <t>引分</t>
  </si>
  <si>
    <t>勝点</t>
  </si>
  <si>
    <t>得点</t>
  </si>
  <si>
    <t>失点</t>
  </si>
  <si>
    <t>点差</t>
  </si>
  <si>
    <t>順位</t>
  </si>
  <si>
    <t>第2試合</t>
    <phoneticPr fontId="1"/>
  </si>
  <si>
    <t>第6試合</t>
  </si>
  <si>
    <t>グループＢ</t>
    <phoneticPr fontId="1"/>
  </si>
  <si>
    <t>第3試合</t>
  </si>
  <si>
    <t>第4試合</t>
  </si>
  <si>
    <t>第5試合</t>
  </si>
  <si>
    <t>A</t>
    <phoneticPr fontId="3"/>
  </si>
  <si>
    <t>B</t>
    <phoneticPr fontId="3"/>
  </si>
  <si>
    <t>&lt;決勝トーナメント表&gt;</t>
    <rPh sb="1" eb="3">
      <t>ケッショウ</t>
    </rPh>
    <rPh sb="9" eb="10">
      <t>オモテ</t>
    </rPh>
    <phoneticPr fontId="5"/>
  </si>
  <si>
    <t>－</t>
  </si>
  <si>
    <t>pk</t>
  </si>
  <si>
    <t>－</t>
    <phoneticPr fontId="5"/>
  </si>
  <si>
    <t>予選リーグ</t>
    <rPh sb="0" eb="2">
      <t>ヨセン</t>
    </rPh>
    <phoneticPr fontId="3"/>
  </si>
  <si>
    <t>第８試合</t>
    <phoneticPr fontId="3"/>
  </si>
  <si>
    <t>第９試合</t>
  </si>
  <si>
    <t>第１０試合</t>
  </si>
  <si>
    <t>第７試合</t>
  </si>
  <si>
    <t>PK</t>
    <phoneticPr fontId="3"/>
  </si>
  <si>
    <t>A1位</t>
    <phoneticPr fontId="3"/>
  </si>
  <si>
    <t>B2位</t>
    <phoneticPr fontId="3"/>
  </si>
  <si>
    <t>A2位</t>
    <phoneticPr fontId="3"/>
  </si>
  <si>
    <t>B1位</t>
    <phoneticPr fontId="3"/>
  </si>
  <si>
    <t>A3位</t>
    <phoneticPr fontId="3"/>
  </si>
  <si>
    <t>B4位</t>
    <phoneticPr fontId="3"/>
  </si>
  <si>
    <t>A4位</t>
    <phoneticPr fontId="3"/>
  </si>
  <si>
    <t>B３位</t>
    <phoneticPr fontId="3"/>
  </si>
  <si>
    <t>&lt;下位トーナメント表&gt;</t>
    <rPh sb="1" eb="2">
      <t>シタ</t>
    </rPh>
    <rPh sb="2" eb="3">
      <t>イ</t>
    </rPh>
    <rPh sb="9" eb="10">
      <t>オモテ</t>
    </rPh>
    <phoneticPr fontId="5"/>
  </si>
  <si>
    <t>８A勝者</t>
    <phoneticPr fontId="3"/>
  </si>
  <si>
    <t>８B勝者</t>
    <phoneticPr fontId="3"/>
  </si>
  <si>
    <t>８A敗者</t>
    <phoneticPr fontId="3"/>
  </si>
  <si>
    <t>８B敗者</t>
    <phoneticPr fontId="3"/>
  </si>
  <si>
    <t>7A勝者</t>
    <phoneticPr fontId="3"/>
  </si>
  <si>
    <t>７B勝者</t>
    <phoneticPr fontId="3"/>
  </si>
  <si>
    <t>7A敗者</t>
    <phoneticPr fontId="3"/>
  </si>
  <si>
    <t>７B敗者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</si>
  <si>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</si>
  <si>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</si>
  <si>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</si>
  <si>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優秀選手</t>
    <rPh sb="0" eb="4">
      <t>ユウシュウセンシュ</t>
    </rPh>
    <phoneticPr fontId="3"/>
  </si>
  <si>
    <t>試合時間２４分（１２-３-１２）ハーフ入替無</t>
    <rPh sb="0" eb="2">
      <t>シアイ</t>
    </rPh>
    <rPh sb="2" eb="4">
      <t>ジカン</t>
    </rPh>
    <rPh sb="6" eb="7">
      <t>フン</t>
    </rPh>
    <rPh sb="19" eb="21">
      <t>イレカエ</t>
    </rPh>
    <rPh sb="21" eb="22">
      <t>ナシ</t>
    </rPh>
    <phoneticPr fontId="5"/>
  </si>
  <si>
    <t>試合時間２０分（１０-３-１０）ハーフ入替無</t>
    <rPh sb="0" eb="2">
      <t>シアイ</t>
    </rPh>
    <rPh sb="2" eb="4">
      <t>ジカン</t>
    </rPh>
    <rPh sb="6" eb="7">
      <t>フン</t>
    </rPh>
    <rPh sb="19" eb="21">
      <t>イレカエ</t>
    </rPh>
    <rPh sb="21" eb="22">
      <t>ナシ</t>
    </rPh>
    <phoneticPr fontId="5"/>
  </si>
  <si>
    <t>○</t>
    <phoneticPr fontId="3"/>
  </si>
  <si>
    <t>●</t>
    <phoneticPr fontId="3"/>
  </si>
  <si>
    <t>△</t>
    <phoneticPr fontId="3"/>
  </si>
  <si>
    <t>朝日</t>
    <rPh sb="0" eb="2">
      <t>アサヒ</t>
    </rPh>
    <phoneticPr fontId="3"/>
  </si>
  <si>
    <t>水原</t>
    <rPh sb="0" eb="2">
      <t>スイバラ</t>
    </rPh>
    <phoneticPr fontId="3"/>
  </si>
  <si>
    <t>南浜</t>
    <rPh sb="0" eb="2">
      <t>ミナミハマ</t>
    </rPh>
    <phoneticPr fontId="3"/>
  </si>
  <si>
    <t>聖籠</t>
    <rPh sb="0" eb="2">
      <t>セイロウ</t>
    </rPh>
    <phoneticPr fontId="3"/>
  </si>
  <si>
    <t>FCシバタ</t>
    <phoneticPr fontId="3"/>
  </si>
  <si>
    <t>AVANTI</t>
  </si>
  <si>
    <t>コート</t>
    <phoneticPr fontId="3"/>
  </si>
  <si>
    <t>東中野山SSS</t>
    <rPh sb="0" eb="4">
      <t>ヒガシナカノヤマ</t>
    </rPh>
    <phoneticPr fontId="3"/>
  </si>
  <si>
    <t>五泉DEVA</t>
    <rPh sb="0" eb="2">
      <t>ゴセン</t>
    </rPh>
    <phoneticPr fontId="3"/>
  </si>
  <si>
    <t>○</t>
  </si>
  <si>
    <t>AVANTI</t>
    <phoneticPr fontId="3"/>
  </si>
  <si>
    <t>東中野山</t>
    <rPh sb="0" eb="1">
      <t>ヒガシ</t>
    </rPh>
    <rPh sb="1" eb="4">
      <t>ナカノヤマ</t>
    </rPh>
    <phoneticPr fontId="3"/>
  </si>
  <si>
    <t>五泉</t>
    <rPh sb="0" eb="2">
      <t>ゴセン</t>
    </rPh>
    <phoneticPr fontId="3"/>
  </si>
  <si>
    <t>B４位
東中野山</t>
    <rPh sb="2" eb="3">
      <t>イ</t>
    </rPh>
    <rPh sb="4" eb="8">
      <t>ヒガシナカノヤマ</t>
    </rPh>
    <phoneticPr fontId="3"/>
  </si>
  <si>
    <t>A3位
朝日</t>
    <rPh sb="2" eb="3">
      <t>イ</t>
    </rPh>
    <rPh sb="4" eb="6">
      <t>アサヒ</t>
    </rPh>
    <phoneticPr fontId="3"/>
  </si>
  <si>
    <t>A4位
五泉DEVA</t>
    <rPh sb="2" eb="3">
      <t>イ</t>
    </rPh>
    <rPh sb="4" eb="6">
      <t>ゴセン</t>
    </rPh>
    <phoneticPr fontId="3"/>
  </si>
  <si>
    <t>B３位
聖籠</t>
    <rPh sb="2" eb="3">
      <t>イ</t>
    </rPh>
    <rPh sb="4" eb="6">
      <t>セイロウ</t>
    </rPh>
    <phoneticPr fontId="3"/>
  </si>
  <si>
    <t>A1位
AVANTI</t>
    <rPh sb="2" eb="3">
      <t>イ</t>
    </rPh>
    <phoneticPr fontId="3"/>
  </si>
  <si>
    <t>B2位
水原</t>
    <rPh sb="2" eb="3">
      <t>イ</t>
    </rPh>
    <rPh sb="4" eb="6">
      <t>スイバラ</t>
    </rPh>
    <phoneticPr fontId="3"/>
  </si>
  <si>
    <t>A2位
南浜</t>
    <rPh sb="2" eb="3">
      <t>イ</t>
    </rPh>
    <rPh sb="4" eb="6">
      <t>ミナミハマ</t>
    </rPh>
    <phoneticPr fontId="3"/>
  </si>
  <si>
    <t>B1位
FCシバタ</t>
    <rPh sb="2" eb="3">
      <t>イ</t>
    </rPh>
    <phoneticPr fontId="3"/>
  </si>
  <si>
    <t>7A勝者
朝日</t>
    <rPh sb="2" eb="4">
      <t>ショウシャ</t>
    </rPh>
    <rPh sb="5" eb="7">
      <t>アサヒ</t>
    </rPh>
    <phoneticPr fontId="3"/>
  </si>
  <si>
    <t>７B勝者
聖籠</t>
    <rPh sb="2" eb="4">
      <t>ショウシャ</t>
    </rPh>
    <rPh sb="5" eb="7">
      <t>セイロウ</t>
    </rPh>
    <phoneticPr fontId="3"/>
  </si>
  <si>
    <t>7A敗者
東中野山</t>
    <rPh sb="2" eb="4">
      <t>ハイシャ</t>
    </rPh>
    <rPh sb="5" eb="9">
      <t>ヒガシナカノヤマ</t>
    </rPh>
    <phoneticPr fontId="3"/>
  </si>
  <si>
    <t>７B敗者
五泉DEVA</t>
    <rPh sb="2" eb="4">
      <t>ハイシャ</t>
    </rPh>
    <rPh sb="5" eb="7">
      <t>ゴセン</t>
    </rPh>
    <phoneticPr fontId="3"/>
  </si>
  <si>
    <t>８A勝者
AVANTI</t>
    <rPh sb="2" eb="4">
      <t>ショウシャ</t>
    </rPh>
    <phoneticPr fontId="3"/>
  </si>
  <si>
    <t>８B勝者
FCシバタ</t>
    <rPh sb="2" eb="4">
      <t>ショウシャ</t>
    </rPh>
    <phoneticPr fontId="3"/>
  </si>
  <si>
    <t>８A敗者
水原</t>
    <rPh sb="2" eb="4">
      <t>ハイシャ</t>
    </rPh>
    <rPh sb="5" eb="7">
      <t>スイバラ</t>
    </rPh>
    <phoneticPr fontId="3"/>
  </si>
  <si>
    <t>８B敗者
南浜</t>
    <rPh sb="2" eb="4">
      <t>ハイシャ</t>
    </rPh>
    <rPh sb="5" eb="7">
      <t>ミナミハマ</t>
    </rPh>
    <phoneticPr fontId="3"/>
  </si>
  <si>
    <t>香野璃空（AVANTI）</t>
    <rPh sb="0" eb="2">
      <t>コウノ</t>
    </rPh>
    <rPh sb="2" eb="3">
      <t>リ</t>
    </rPh>
    <rPh sb="3" eb="4">
      <t>ソラ</t>
    </rPh>
    <phoneticPr fontId="3"/>
  </si>
  <si>
    <t>高橋悠真（AVANTI）</t>
    <rPh sb="0" eb="2">
      <t>タカハシ</t>
    </rPh>
    <rPh sb="2" eb="4">
      <t>ユウマ</t>
    </rPh>
    <phoneticPr fontId="3"/>
  </si>
  <si>
    <t>後藤快斗( FCシバタ）</t>
    <rPh sb="0" eb="2">
      <t>ゴトウ</t>
    </rPh>
    <rPh sb="2" eb="4">
      <t>カイト</t>
    </rPh>
    <phoneticPr fontId="3"/>
  </si>
  <si>
    <t>南浜ダッシャーズ</t>
    <rPh sb="0" eb="2">
      <t>ミナミハマ</t>
    </rPh>
    <phoneticPr fontId="3"/>
  </si>
  <si>
    <t>FCシバタAVANTI</t>
    <phoneticPr fontId="3"/>
  </si>
  <si>
    <t>FCシバタジュニア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</si>
</sst>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7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2"/>
      <color theme="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176" fontId="12" fillId="0" borderId="6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176" fontId="12" fillId="0" borderId="1" xfId="0" applyNumberFormat="1" applyFont="1" applyBorder="1">
      <alignment vertical="center"/>
    </xf>
    <xf numFmtId="0" fontId="7" fillId="0" borderId="0" xfId="2"/>
    <xf numFmtId="176" fontId="16" fillId="0" borderId="1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16" fillId="0" borderId="0" xfId="0" applyNumberFormat="1" applyFont="1">
      <alignment vertical="center"/>
    </xf>
    <xf numFmtId="176" fontId="16" fillId="0" borderId="6" xfId="0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1" xfId="0" applyFont="1" applyBorder="1" applyAlignment="1"/>
    <xf numFmtId="176" fontId="16" fillId="0" borderId="0" xfId="0" applyNumberFormat="1" applyFont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/>
    <xf numFmtId="176" fontId="16" fillId="0" borderId="11" xfId="0" applyNumberFormat="1" applyFont="1" applyBorder="1" applyAlignment="1"/>
    <xf numFmtId="176" fontId="16" fillId="0" borderId="0" xfId="0" applyNumberFormat="1" applyFont="1" applyAlignment="1"/>
    <xf numFmtId="176" fontId="16" fillId="0" borderId="11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17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16" fillId="0" borderId="14" xfId="0" applyNumberFormat="1" applyFont="1" applyBorder="1" applyAlignment="1"/>
    <xf numFmtId="176" fontId="16" fillId="0" borderId="1" xfId="0" applyNumberFormat="1" applyFont="1" applyBorder="1" applyAlignment="1"/>
    <xf numFmtId="176" fontId="16" fillId="0" borderId="10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4" fontId="2" fillId="0" borderId="0" xfId="0" applyNumberFormat="1" applyFont="1">
      <alignment vertical="center"/>
    </xf>
    <xf numFmtId="176" fontId="21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textRotation="255"/>
    </xf>
    <xf numFmtId="1" fontId="2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76" fontId="16" fillId="0" borderId="6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18" fillId="0" borderId="14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left" vertical="top" wrapText="1"/>
    </xf>
    <xf numFmtId="176" fontId="2" fillId="0" borderId="4" xfId="0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_Shee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</xdr:colOff>
      <xdr:row>1</xdr:row>
      <xdr:rowOff>0</xdr:rowOff>
    </xdr:from>
    <xdr:to>
      <xdr:col>28</xdr:col>
      <xdr:colOff>1588</xdr:colOff>
      <xdr:row>2</xdr:row>
      <xdr:rowOff>177800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F4FBBC20-6F88-40FA-8B60-6F8A2CE0EB46}"/>
            </a:ext>
          </a:extLst>
        </xdr:cNvPr>
        <xdr:cNvSpPr>
          <a:spLocks noChangeArrowheads="1"/>
        </xdr:cNvSpPr>
      </xdr:nvSpPr>
      <xdr:spPr bwMode="auto">
        <a:xfrm>
          <a:off x="2622277" y="184355"/>
          <a:ext cx="2254472" cy="362155"/>
        </a:xfrm>
        <a:prstGeom prst="ribbon">
          <a:avLst>
            <a:gd name="adj1" fmla="val 12500"/>
            <a:gd name="adj2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84667</xdr:colOff>
      <xdr:row>2</xdr:row>
      <xdr:rowOff>187325</xdr:rowOff>
    </xdr:from>
    <xdr:to>
      <xdr:col>21</xdr:col>
      <xdr:colOff>86785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643376-7EC1-4F9F-98B8-E743363FB3C3}"/>
            </a:ext>
          </a:extLst>
        </xdr:cNvPr>
        <xdr:cNvCxnSpPr/>
      </xdr:nvCxnSpPr>
      <xdr:spPr>
        <a:xfrm flipH="1">
          <a:off x="3885142" y="539750"/>
          <a:ext cx="2118" cy="365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10583</xdr:colOff>
      <xdr:row>20</xdr:row>
      <xdr:rowOff>153630</xdr:rowOff>
    </xdr:from>
    <xdr:to>
      <xdr:col>28</xdr:col>
      <xdr:colOff>1588</xdr:colOff>
      <xdr:row>22</xdr:row>
      <xdr:rowOff>177801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763B2132-01E3-497E-B84B-17A232C627A1}"/>
            </a:ext>
          </a:extLst>
        </xdr:cNvPr>
        <xdr:cNvSpPr>
          <a:spLocks noChangeArrowheads="1"/>
        </xdr:cNvSpPr>
      </xdr:nvSpPr>
      <xdr:spPr bwMode="auto">
        <a:xfrm>
          <a:off x="2622277" y="3994356"/>
          <a:ext cx="2254472" cy="403122"/>
        </a:xfrm>
        <a:prstGeom prst="ribbon">
          <a:avLst>
            <a:gd name="adj1" fmla="val 12500"/>
            <a:gd name="adj2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84667</xdr:colOff>
      <xdr:row>22</xdr:row>
      <xdr:rowOff>187325</xdr:rowOff>
    </xdr:from>
    <xdr:to>
      <xdr:col>21</xdr:col>
      <xdr:colOff>86785</xdr:colOff>
      <xdr:row>25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0BEAC4F-58CA-4945-AB67-1609C7CA57E4}"/>
            </a:ext>
          </a:extLst>
        </xdr:cNvPr>
        <xdr:cNvCxnSpPr/>
      </xdr:nvCxnSpPr>
      <xdr:spPr>
        <a:xfrm flipH="1">
          <a:off x="3885142" y="4311650"/>
          <a:ext cx="2118" cy="365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87D6-0C6E-434B-B998-FD01F7FE6031}">
  <dimension ref="A1:V92"/>
  <sheetViews>
    <sheetView view="pageLayout" zoomScale="81" zoomScaleNormal="100" zoomScaleSheetLayoutView="70" zoomScalePageLayoutView="81" workbookViewId="0">
      <selection activeCell="O15" sqref="O15"/>
    </sheetView>
  </sheetViews>
  <sheetFormatPr defaultColWidth="9" defaultRowHeight="11.25" x14ac:dyDescent="0.15"/>
  <cols>
    <col min="1" max="1" width="19" style="1" customWidth="1"/>
    <col min="2" max="13" width="2.625" style="1" customWidth="1"/>
    <col min="14" max="22" width="5.25" style="1" customWidth="1"/>
    <col min="23" max="62" width="1.875" style="1" customWidth="1"/>
    <col min="63" max="16384" width="9" style="1"/>
  </cols>
  <sheetData>
    <row r="1" spans="1:22" ht="18" customHeight="1" x14ac:dyDescent="0.15">
      <c r="A1" s="59"/>
      <c r="B1" s="59"/>
      <c r="C1" s="59"/>
      <c r="D1" s="59"/>
      <c r="E1" s="59"/>
      <c r="O1" s="14" t="s">
        <v>54</v>
      </c>
    </row>
    <row r="2" spans="1:22" ht="30" customHeight="1" x14ac:dyDescent="0.15">
      <c r="A2" s="48" t="s">
        <v>26</v>
      </c>
      <c r="B2" s="3" t="s">
        <v>1</v>
      </c>
      <c r="C2" s="4"/>
      <c r="D2" s="4"/>
      <c r="E2" s="49" t="s">
        <v>64</v>
      </c>
      <c r="F2" s="60" t="s">
        <v>2</v>
      </c>
      <c r="G2" s="61"/>
      <c r="H2" s="61"/>
      <c r="I2" s="61"/>
      <c r="J2" s="61"/>
      <c r="K2" s="61"/>
      <c r="L2" s="61"/>
      <c r="M2" s="61"/>
      <c r="N2" s="62"/>
      <c r="O2" s="61"/>
      <c r="P2" s="61"/>
      <c r="Q2" s="61"/>
      <c r="R2" s="63"/>
      <c r="S2" s="60" t="s">
        <v>3</v>
      </c>
      <c r="T2" s="61"/>
      <c r="U2" s="61"/>
      <c r="V2" s="63"/>
    </row>
    <row r="3" spans="1:22" ht="18" customHeight="1" x14ac:dyDescent="0.15">
      <c r="A3" s="64" t="s">
        <v>4</v>
      </c>
      <c r="B3" s="66">
        <v>0.39583333333333331</v>
      </c>
      <c r="C3" s="67"/>
      <c r="D3" s="68"/>
      <c r="E3" s="5" t="s">
        <v>20</v>
      </c>
      <c r="F3" s="72" t="str">
        <f>A17</f>
        <v>南浜</v>
      </c>
      <c r="G3" s="73"/>
      <c r="H3" s="73"/>
      <c r="I3" s="73"/>
      <c r="J3" s="73"/>
      <c r="K3" s="73"/>
      <c r="L3" s="74">
        <v>3</v>
      </c>
      <c r="M3" s="60"/>
      <c r="N3" s="43" t="s">
        <v>5</v>
      </c>
      <c r="O3" s="44">
        <v>0</v>
      </c>
      <c r="P3" s="72" t="str">
        <f>A18</f>
        <v>五泉DEVA</v>
      </c>
      <c r="Q3" s="73"/>
      <c r="R3" s="73"/>
      <c r="S3" s="75" t="str">
        <f>F5</f>
        <v>聖籠</v>
      </c>
      <c r="T3" s="76"/>
      <c r="U3" s="75" t="str">
        <f>P5</f>
        <v>FCシバタ</v>
      </c>
      <c r="V3" s="76"/>
    </row>
    <row r="4" spans="1:22" ht="18" customHeight="1" x14ac:dyDescent="0.15">
      <c r="A4" s="65"/>
      <c r="B4" s="69"/>
      <c r="C4" s="70"/>
      <c r="D4" s="71"/>
      <c r="E4" s="6" t="s">
        <v>21</v>
      </c>
      <c r="F4" s="72" t="str">
        <f>A19</f>
        <v>AVANTI</v>
      </c>
      <c r="G4" s="73"/>
      <c r="H4" s="73"/>
      <c r="I4" s="73"/>
      <c r="J4" s="73"/>
      <c r="K4" s="73"/>
      <c r="L4" s="74">
        <v>5</v>
      </c>
      <c r="M4" s="60"/>
      <c r="N4" s="43" t="s">
        <v>5</v>
      </c>
      <c r="O4" s="44">
        <v>0</v>
      </c>
      <c r="P4" s="72" t="str">
        <f>A20</f>
        <v>朝日</v>
      </c>
      <c r="Q4" s="73"/>
      <c r="R4" s="73"/>
      <c r="S4" s="75" t="str">
        <f>F6</f>
        <v>水原</v>
      </c>
      <c r="T4" s="76"/>
      <c r="U4" s="75" t="str">
        <f>P6</f>
        <v>東中野山SSS</v>
      </c>
      <c r="V4" s="76"/>
    </row>
    <row r="5" spans="1:22" ht="18" customHeight="1" x14ac:dyDescent="0.15">
      <c r="A5" s="64" t="s">
        <v>14</v>
      </c>
      <c r="B5" s="66">
        <v>0.41666666666666669</v>
      </c>
      <c r="C5" s="67"/>
      <c r="D5" s="68"/>
      <c r="E5" s="5" t="s">
        <v>20</v>
      </c>
      <c r="F5" s="73" t="str">
        <f>A23</f>
        <v>聖籠</v>
      </c>
      <c r="G5" s="73"/>
      <c r="H5" s="73"/>
      <c r="I5" s="73"/>
      <c r="J5" s="73"/>
      <c r="K5" s="73"/>
      <c r="L5" s="74">
        <v>0</v>
      </c>
      <c r="M5" s="60"/>
      <c r="N5" s="43" t="s">
        <v>5</v>
      </c>
      <c r="O5" s="44">
        <v>9</v>
      </c>
      <c r="P5" s="73" t="str">
        <f>A24</f>
        <v>FCシバタ</v>
      </c>
      <c r="Q5" s="73"/>
      <c r="R5" s="73"/>
      <c r="S5" s="75" t="str">
        <f>F7</f>
        <v>南浜</v>
      </c>
      <c r="T5" s="76"/>
      <c r="U5" s="75" t="str">
        <f>P7</f>
        <v>AVANTI</v>
      </c>
      <c r="V5" s="76"/>
    </row>
    <row r="6" spans="1:22" ht="18" customHeight="1" x14ac:dyDescent="0.15">
      <c r="A6" s="65"/>
      <c r="B6" s="69"/>
      <c r="C6" s="70"/>
      <c r="D6" s="71"/>
      <c r="E6" s="6" t="s">
        <v>21</v>
      </c>
      <c r="F6" s="73" t="str">
        <f>A25</f>
        <v>水原</v>
      </c>
      <c r="G6" s="73"/>
      <c r="H6" s="73"/>
      <c r="I6" s="73"/>
      <c r="J6" s="73"/>
      <c r="K6" s="73"/>
      <c r="L6" s="74">
        <v>6</v>
      </c>
      <c r="M6" s="60"/>
      <c r="N6" s="43" t="s">
        <v>5</v>
      </c>
      <c r="O6" s="44">
        <v>4</v>
      </c>
      <c r="P6" s="73" t="str">
        <f>A26</f>
        <v>東中野山SSS</v>
      </c>
      <c r="Q6" s="73"/>
      <c r="R6" s="73"/>
      <c r="S6" s="75" t="str">
        <f>F8</f>
        <v>五泉DEVA</v>
      </c>
      <c r="T6" s="76"/>
      <c r="U6" s="75" t="str">
        <f>P8</f>
        <v>朝日</v>
      </c>
      <c r="V6" s="76"/>
    </row>
    <row r="7" spans="1:22" ht="18" customHeight="1" x14ac:dyDescent="0.15">
      <c r="A7" s="64" t="s">
        <v>17</v>
      </c>
      <c r="B7" s="66">
        <v>0.4375</v>
      </c>
      <c r="C7" s="67"/>
      <c r="D7" s="68"/>
      <c r="E7" s="5" t="s">
        <v>20</v>
      </c>
      <c r="F7" s="72" t="str">
        <f>A17</f>
        <v>南浜</v>
      </c>
      <c r="G7" s="73"/>
      <c r="H7" s="73"/>
      <c r="I7" s="73"/>
      <c r="J7" s="73"/>
      <c r="K7" s="73"/>
      <c r="L7" s="74">
        <v>2</v>
      </c>
      <c r="M7" s="60"/>
      <c r="N7" s="43" t="s">
        <v>5</v>
      </c>
      <c r="O7" s="44">
        <v>5</v>
      </c>
      <c r="P7" s="72" t="str">
        <f>A19</f>
        <v>AVANTI</v>
      </c>
      <c r="Q7" s="73"/>
      <c r="R7" s="73"/>
      <c r="S7" s="75" t="str">
        <f t="shared" ref="S7:S12" si="0">F9</f>
        <v>聖籠</v>
      </c>
      <c r="T7" s="76"/>
      <c r="U7" s="75" t="str">
        <f t="shared" ref="U7:U12" si="1">P9</f>
        <v>水原</v>
      </c>
      <c r="V7" s="76"/>
    </row>
    <row r="8" spans="1:22" ht="18" customHeight="1" x14ac:dyDescent="0.15">
      <c r="A8" s="65"/>
      <c r="B8" s="69"/>
      <c r="C8" s="70"/>
      <c r="D8" s="71"/>
      <c r="E8" s="6" t="s">
        <v>21</v>
      </c>
      <c r="F8" s="72" t="str">
        <f>A18</f>
        <v>五泉DEVA</v>
      </c>
      <c r="G8" s="73"/>
      <c r="H8" s="73"/>
      <c r="I8" s="73"/>
      <c r="J8" s="73"/>
      <c r="K8" s="73"/>
      <c r="L8" s="74">
        <v>2</v>
      </c>
      <c r="M8" s="60"/>
      <c r="N8" s="43" t="s">
        <v>5</v>
      </c>
      <c r="O8" s="44">
        <v>4</v>
      </c>
      <c r="P8" s="72" t="str">
        <f>A20</f>
        <v>朝日</v>
      </c>
      <c r="Q8" s="73"/>
      <c r="R8" s="73"/>
      <c r="S8" s="75" t="str">
        <f t="shared" si="0"/>
        <v>FCシバタ</v>
      </c>
      <c r="T8" s="76"/>
      <c r="U8" s="75" t="str">
        <f t="shared" si="1"/>
        <v>東中野山SSS</v>
      </c>
      <c r="V8" s="76"/>
    </row>
    <row r="9" spans="1:22" ht="18" customHeight="1" x14ac:dyDescent="0.15">
      <c r="A9" s="64" t="s">
        <v>18</v>
      </c>
      <c r="B9" s="66">
        <v>0.45833333333333298</v>
      </c>
      <c r="C9" s="67"/>
      <c r="D9" s="68"/>
      <c r="E9" s="5" t="s">
        <v>20</v>
      </c>
      <c r="F9" s="73" t="str">
        <f>A23</f>
        <v>聖籠</v>
      </c>
      <c r="G9" s="73"/>
      <c r="H9" s="73"/>
      <c r="I9" s="73"/>
      <c r="J9" s="73"/>
      <c r="K9" s="73"/>
      <c r="L9" s="74">
        <v>0</v>
      </c>
      <c r="M9" s="60"/>
      <c r="N9" s="43" t="s">
        <v>5</v>
      </c>
      <c r="O9" s="44">
        <v>8</v>
      </c>
      <c r="P9" s="73" t="str">
        <f>A25</f>
        <v>水原</v>
      </c>
      <c r="Q9" s="73"/>
      <c r="R9" s="73"/>
      <c r="S9" s="75" t="str">
        <f t="shared" si="0"/>
        <v>南浜</v>
      </c>
      <c r="T9" s="76"/>
      <c r="U9" s="75" t="str">
        <f t="shared" si="1"/>
        <v>朝日</v>
      </c>
      <c r="V9" s="76"/>
    </row>
    <row r="10" spans="1:22" ht="18" customHeight="1" x14ac:dyDescent="0.15">
      <c r="A10" s="65"/>
      <c r="B10" s="69"/>
      <c r="C10" s="70"/>
      <c r="D10" s="71"/>
      <c r="E10" s="6" t="s">
        <v>21</v>
      </c>
      <c r="F10" s="73" t="str">
        <f>A24</f>
        <v>FCシバタ</v>
      </c>
      <c r="G10" s="73"/>
      <c r="H10" s="73"/>
      <c r="I10" s="73"/>
      <c r="J10" s="73"/>
      <c r="K10" s="73"/>
      <c r="L10" s="74">
        <v>7</v>
      </c>
      <c r="M10" s="60"/>
      <c r="N10" s="43" t="s">
        <v>5</v>
      </c>
      <c r="O10" s="44">
        <v>0</v>
      </c>
      <c r="P10" s="73" t="str">
        <f>A26</f>
        <v>東中野山SSS</v>
      </c>
      <c r="Q10" s="73"/>
      <c r="R10" s="73"/>
      <c r="S10" s="75" t="str">
        <f t="shared" si="0"/>
        <v>五泉DEVA</v>
      </c>
      <c r="T10" s="76"/>
      <c r="U10" s="75" t="str">
        <f t="shared" si="1"/>
        <v>AVANTI</v>
      </c>
      <c r="V10" s="76"/>
    </row>
    <row r="11" spans="1:22" ht="18" customHeight="1" x14ac:dyDescent="0.15">
      <c r="A11" s="64" t="s">
        <v>19</v>
      </c>
      <c r="B11" s="66">
        <v>0.47916666666666702</v>
      </c>
      <c r="C11" s="67"/>
      <c r="D11" s="68"/>
      <c r="E11" s="5" t="s">
        <v>20</v>
      </c>
      <c r="F11" s="72" t="str">
        <f>A17</f>
        <v>南浜</v>
      </c>
      <c r="G11" s="73"/>
      <c r="H11" s="73"/>
      <c r="I11" s="73"/>
      <c r="J11" s="73"/>
      <c r="K11" s="73"/>
      <c r="L11" s="74">
        <v>5</v>
      </c>
      <c r="M11" s="60"/>
      <c r="N11" s="43" t="s">
        <v>5</v>
      </c>
      <c r="O11" s="44">
        <v>4</v>
      </c>
      <c r="P11" s="72" t="str">
        <f>A20</f>
        <v>朝日</v>
      </c>
      <c r="Q11" s="73"/>
      <c r="R11" s="73"/>
      <c r="S11" s="75" t="str">
        <f t="shared" si="0"/>
        <v>聖籠</v>
      </c>
      <c r="T11" s="76"/>
      <c r="U11" s="75" t="str">
        <f t="shared" si="1"/>
        <v>東中野山SSS</v>
      </c>
      <c r="V11" s="76"/>
    </row>
    <row r="12" spans="1:22" ht="18" customHeight="1" x14ac:dyDescent="0.15">
      <c r="A12" s="65"/>
      <c r="B12" s="69"/>
      <c r="C12" s="70"/>
      <c r="D12" s="71"/>
      <c r="E12" s="6" t="s">
        <v>21</v>
      </c>
      <c r="F12" s="72" t="str">
        <f>A18</f>
        <v>五泉DEVA</v>
      </c>
      <c r="G12" s="73"/>
      <c r="H12" s="73"/>
      <c r="I12" s="73"/>
      <c r="J12" s="73"/>
      <c r="K12" s="73"/>
      <c r="L12" s="74">
        <v>0</v>
      </c>
      <c r="M12" s="60"/>
      <c r="N12" s="43" t="s">
        <v>5</v>
      </c>
      <c r="O12" s="44">
        <v>4</v>
      </c>
      <c r="P12" s="72" t="str">
        <f>A19</f>
        <v>AVANTI</v>
      </c>
      <c r="Q12" s="73"/>
      <c r="R12" s="73"/>
      <c r="S12" s="75" t="str">
        <f t="shared" si="0"/>
        <v>FCシバタ</v>
      </c>
      <c r="T12" s="76"/>
      <c r="U12" s="75" t="str">
        <f t="shared" si="1"/>
        <v>水原</v>
      </c>
      <c r="V12" s="76"/>
    </row>
    <row r="13" spans="1:22" ht="18" customHeight="1" x14ac:dyDescent="0.15">
      <c r="A13" s="64" t="s">
        <v>15</v>
      </c>
      <c r="B13" s="66">
        <v>0.5</v>
      </c>
      <c r="C13" s="67"/>
      <c r="D13" s="68"/>
      <c r="E13" s="5" t="s">
        <v>20</v>
      </c>
      <c r="F13" s="73" t="str">
        <f>A23</f>
        <v>聖籠</v>
      </c>
      <c r="G13" s="73"/>
      <c r="H13" s="73"/>
      <c r="I13" s="73"/>
      <c r="J13" s="73"/>
      <c r="K13" s="73"/>
      <c r="L13" s="74">
        <v>6</v>
      </c>
      <c r="M13" s="60"/>
      <c r="N13" s="43" t="s">
        <v>5</v>
      </c>
      <c r="O13" s="44">
        <v>4</v>
      </c>
      <c r="P13" s="73" t="str">
        <f>A26</f>
        <v>東中野山SSS</v>
      </c>
      <c r="Q13" s="73"/>
      <c r="R13" s="73"/>
      <c r="S13" s="77" t="str">
        <f>F3</f>
        <v>南浜</v>
      </c>
      <c r="T13" s="76"/>
      <c r="U13" s="77" t="str">
        <f>P3</f>
        <v>五泉DEVA</v>
      </c>
      <c r="V13" s="76"/>
    </row>
    <row r="14" spans="1:22" ht="18" customHeight="1" x14ac:dyDescent="0.15">
      <c r="A14" s="65"/>
      <c r="B14" s="69"/>
      <c r="C14" s="70"/>
      <c r="D14" s="71"/>
      <c r="E14" s="6" t="s">
        <v>21</v>
      </c>
      <c r="F14" s="73" t="str">
        <f>A24</f>
        <v>FCシバタ</v>
      </c>
      <c r="G14" s="73"/>
      <c r="H14" s="73"/>
      <c r="I14" s="73"/>
      <c r="J14" s="73"/>
      <c r="K14" s="73"/>
      <c r="L14" s="74">
        <v>7</v>
      </c>
      <c r="M14" s="60"/>
      <c r="N14" s="43" t="s">
        <v>5</v>
      </c>
      <c r="O14" s="44">
        <v>2</v>
      </c>
      <c r="P14" s="73" t="str">
        <f>A25</f>
        <v>水原</v>
      </c>
      <c r="Q14" s="73"/>
      <c r="R14" s="73"/>
      <c r="S14" s="77" t="str">
        <f>F4</f>
        <v>AVANTI</v>
      </c>
      <c r="T14" s="76"/>
      <c r="U14" s="77" t="str">
        <f>P4</f>
        <v>朝日</v>
      </c>
      <c r="V14" s="76"/>
    </row>
    <row r="15" spans="1:22" ht="38.25" customHeight="1" x14ac:dyDescent="0.15">
      <c r="F15" s="30"/>
      <c r="G15" s="30"/>
      <c r="H15" s="30"/>
      <c r="I15" s="30"/>
      <c r="J15" s="30"/>
      <c r="K15" s="30"/>
    </row>
    <row r="16" spans="1:22" ht="40.5" customHeight="1" x14ac:dyDescent="0.15">
      <c r="A16" s="50" t="s">
        <v>0</v>
      </c>
      <c r="B16" s="78" t="str">
        <f>A17</f>
        <v>南浜</v>
      </c>
      <c r="C16" s="78"/>
      <c r="D16" s="78"/>
      <c r="E16" s="78" t="str">
        <f>A18</f>
        <v>五泉DEVA</v>
      </c>
      <c r="F16" s="78"/>
      <c r="G16" s="78"/>
      <c r="H16" s="78" t="str">
        <f>A19</f>
        <v>AVANTI</v>
      </c>
      <c r="I16" s="78"/>
      <c r="J16" s="78"/>
      <c r="K16" s="78" t="str">
        <f>A20</f>
        <v>朝日</v>
      </c>
      <c r="L16" s="78"/>
      <c r="M16" s="78"/>
      <c r="N16" s="51" t="s">
        <v>6</v>
      </c>
      <c r="O16" s="51" t="s">
        <v>7</v>
      </c>
      <c r="P16" s="51" t="s">
        <v>8</v>
      </c>
      <c r="Q16" s="51" t="s">
        <v>9</v>
      </c>
      <c r="R16" s="51" t="s">
        <v>10</v>
      </c>
      <c r="S16" s="51" t="s">
        <v>11</v>
      </c>
      <c r="T16" s="51" t="s">
        <v>12</v>
      </c>
      <c r="U16" s="51" t="s">
        <v>13</v>
      </c>
      <c r="V16" s="46" t="s">
        <v>55</v>
      </c>
    </row>
    <row r="17" spans="1:22" ht="40.5" customHeight="1" x14ac:dyDescent="0.15">
      <c r="A17" s="52" t="s">
        <v>60</v>
      </c>
      <c r="B17" s="53"/>
      <c r="C17" s="53"/>
      <c r="D17" s="54"/>
      <c r="E17" s="55">
        <v>3</v>
      </c>
      <c r="F17" s="56" t="str">
        <f>IF(OR(ISBLANK(E17),ISBLANK(G17)),"－",IF(E17&gt;G17,"○",IF(E17=G17,"△","●")))</f>
        <v>○</v>
      </c>
      <c r="G17" s="57">
        <v>0</v>
      </c>
      <c r="H17" s="55">
        <v>2</v>
      </c>
      <c r="I17" s="56" t="str">
        <f>IF(OR(ISBLANK(H17),ISBLANK(J17)),"－",IF(H17&gt;J17,"○",IF(H17=J17,"△","●")))</f>
        <v>●</v>
      </c>
      <c r="J17" s="57">
        <v>5</v>
      </c>
      <c r="K17" s="55">
        <v>5</v>
      </c>
      <c r="L17" s="56" t="str">
        <f>IF(OR(ISBLANK(K17),ISBLANK(M17)),"－",IF(K17&gt;M17,"○",IF(K17=M17,"△","●")))</f>
        <v>○</v>
      </c>
      <c r="M17" s="57">
        <v>4</v>
      </c>
      <c r="N17" s="51">
        <f>COUNTIF(B17:M17,"○")</f>
        <v>2</v>
      </c>
      <c r="O17" s="51">
        <f>COUNTIF(B17:M17,"●")</f>
        <v>1</v>
      </c>
      <c r="P17" s="51">
        <f>COUNTIF(B17:M17,"△")</f>
        <v>0</v>
      </c>
      <c r="Q17" s="51">
        <f>N17*3+P17*1</f>
        <v>6</v>
      </c>
      <c r="R17" s="51">
        <f>SUM(B17,E17,H17,K17)</f>
        <v>10</v>
      </c>
      <c r="S17" s="51">
        <f>SUM(D17,G17,J17,M17)</f>
        <v>9</v>
      </c>
      <c r="T17" s="51">
        <f>R17-S17</f>
        <v>1</v>
      </c>
      <c r="U17" s="51">
        <v>2</v>
      </c>
      <c r="V17" s="46" t="s">
        <v>57</v>
      </c>
    </row>
    <row r="18" spans="1:22" ht="40.5" customHeight="1" x14ac:dyDescent="0.15">
      <c r="A18" s="52" t="s">
        <v>66</v>
      </c>
      <c r="B18" s="56">
        <v>0</v>
      </c>
      <c r="C18" s="56" t="str">
        <f>IF(OR(ISBLANK(B18),ISBLANK(D18)),"－",IF(B18&gt;D18,"○",IF(B18=D18,"△","●")))</f>
        <v>●</v>
      </c>
      <c r="D18" s="57">
        <v>3</v>
      </c>
      <c r="E18" s="53"/>
      <c r="F18" s="53"/>
      <c r="G18" s="54"/>
      <c r="H18" s="55">
        <v>0</v>
      </c>
      <c r="I18" s="56" t="str">
        <f>IF(OR(ISBLANK(H18),ISBLANK(J18)),"－",IF(H18&gt;J18,"○",IF(H18=J18,"△","●")))</f>
        <v>●</v>
      </c>
      <c r="J18" s="57">
        <v>4</v>
      </c>
      <c r="K18" s="55">
        <v>2</v>
      </c>
      <c r="L18" s="56" t="str">
        <f>IF(OR(ISBLANK(K18),ISBLANK(M18)),"－",IF(K18&gt;M18,"○",IF(K18=M18,"△","●")))</f>
        <v>●</v>
      </c>
      <c r="M18" s="57">
        <v>4</v>
      </c>
      <c r="N18" s="51">
        <f t="shared" ref="N18:N20" si="2">COUNTIF(B18:M18,"○")</f>
        <v>0</v>
      </c>
      <c r="O18" s="51">
        <f t="shared" ref="O18:O20" si="3">COUNTIF(B18:M18,"●")</f>
        <v>3</v>
      </c>
      <c r="P18" s="51">
        <f t="shared" ref="P18:P20" si="4">COUNTIF(B18:M18,"△")</f>
        <v>0</v>
      </c>
      <c r="Q18" s="51">
        <f t="shared" ref="Q18:Q20" si="5">N18*3+P18*1</f>
        <v>0</v>
      </c>
      <c r="R18" s="51">
        <f t="shared" ref="R18:R20" si="6">SUM(B18,E18,H18,K18)</f>
        <v>2</v>
      </c>
      <c r="S18" s="51">
        <f t="shared" ref="S18:S20" si="7">SUM(D18,G18,J18,M18)</f>
        <v>11</v>
      </c>
      <c r="T18" s="51">
        <f t="shared" ref="T18:T20" si="8">R18-S18</f>
        <v>-9</v>
      </c>
      <c r="U18" s="51">
        <v>4</v>
      </c>
      <c r="V18" s="46" t="s">
        <v>56</v>
      </c>
    </row>
    <row r="19" spans="1:22" ht="40.5" customHeight="1" x14ac:dyDescent="0.15">
      <c r="A19" s="52" t="s">
        <v>63</v>
      </c>
      <c r="B19" s="56">
        <v>5</v>
      </c>
      <c r="C19" s="56" t="str">
        <f>IF(OR(ISBLANK(B19),ISBLANK(D19)),"－",IF(B19&gt;D19,"○",IF(B19=D19,"△","●")))</f>
        <v>○</v>
      </c>
      <c r="D19" s="57">
        <v>2</v>
      </c>
      <c r="E19" s="55">
        <v>4</v>
      </c>
      <c r="F19" s="56" t="str">
        <f>IF(OR(ISBLANK(E19),ISBLANK(G19)),"－",IF(E19&gt;G19,"○",IF(E19=G19,"△","●")))</f>
        <v>○</v>
      </c>
      <c r="G19" s="57">
        <v>0</v>
      </c>
      <c r="H19" s="53"/>
      <c r="I19" s="53"/>
      <c r="J19" s="54"/>
      <c r="K19" s="55">
        <v>6</v>
      </c>
      <c r="L19" s="56" t="str">
        <f>IF(OR(ISBLANK(K19),ISBLANK(M19)),"－",IF(K19&gt;M19,"○",IF(K19=M19,"△","●")))</f>
        <v>○</v>
      </c>
      <c r="M19" s="57">
        <v>0</v>
      </c>
      <c r="N19" s="51">
        <f t="shared" si="2"/>
        <v>3</v>
      </c>
      <c r="O19" s="51">
        <f t="shared" si="3"/>
        <v>0</v>
      </c>
      <c r="P19" s="51">
        <f t="shared" si="4"/>
        <v>0</v>
      </c>
      <c r="Q19" s="51">
        <f t="shared" si="5"/>
        <v>9</v>
      </c>
      <c r="R19" s="51">
        <f t="shared" si="6"/>
        <v>15</v>
      </c>
      <c r="S19" s="51">
        <f t="shared" si="7"/>
        <v>2</v>
      </c>
      <c r="T19" s="51">
        <f t="shared" si="8"/>
        <v>13</v>
      </c>
      <c r="U19" s="51">
        <v>1</v>
      </c>
    </row>
    <row r="20" spans="1:22" ht="40.5" customHeight="1" x14ac:dyDescent="0.15">
      <c r="A20" s="52" t="s">
        <v>58</v>
      </c>
      <c r="B20" s="56">
        <v>4</v>
      </c>
      <c r="C20" s="56" t="str">
        <f>IF(OR(ISBLANK(B20),ISBLANK(D20)),"－",IF(B20&gt;D20,"○",IF(B20=D20,"△","●")))</f>
        <v>●</v>
      </c>
      <c r="D20" s="57">
        <v>5</v>
      </c>
      <c r="E20" s="55">
        <v>4</v>
      </c>
      <c r="F20" s="56" t="str">
        <f>IF(OR(ISBLANK(E20),ISBLANK(G20)),"－",IF(E20&gt;G20,"○",IF(E20=G20,"△","●")))</f>
        <v>○</v>
      </c>
      <c r="G20" s="57">
        <v>2</v>
      </c>
      <c r="H20" s="55">
        <v>0</v>
      </c>
      <c r="I20" s="56" t="str">
        <f>IF(OR(ISBLANK(H20),ISBLANK(J20)),"－",IF(H20&gt;J20,"○",IF(H20=J20,"△","●")))</f>
        <v>●</v>
      </c>
      <c r="J20" s="57">
        <v>6</v>
      </c>
      <c r="K20" s="53"/>
      <c r="L20" s="53"/>
      <c r="M20" s="54"/>
      <c r="N20" s="51">
        <f t="shared" si="2"/>
        <v>1</v>
      </c>
      <c r="O20" s="51">
        <f t="shared" si="3"/>
        <v>2</v>
      </c>
      <c r="P20" s="51">
        <f t="shared" si="4"/>
        <v>0</v>
      </c>
      <c r="Q20" s="51">
        <f t="shared" si="5"/>
        <v>3</v>
      </c>
      <c r="R20" s="51">
        <f t="shared" si="6"/>
        <v>8</v>
      </c>
      <c r="S20" s="51">
        <f t="shared" si="7"/>
        <v>13</v>
      </c>
      <c r="T20" s="51">
        <f t="shared" si="8"/>
        <v>-5</v>
      </c>
      <c r="U20" s="51">
        <v>3</v>
      </c>
    </row>
    <row r="21" spans="1:22" ht="40.5" customHeight="1" x14ac:dyDescent="0.15"/>
    <row r="22" spans="1:22" ht="40.5" customHeight="1" x14ac:dyDescent="0.15">
      <c r="A22" s="58" t="s">
        <v>16</v>
      </c>
      <c r="B22" s="78" t="str">
        <f>A23</f>
        <v>聖籠</v>
      </c>
      <c r="C22" s="78"/>
      <c r="D22" s="78"/>
      <c r="E22" s="78" t="str">
        <f>A24</f>
        <v>FCシバタ</v>
      </c>
      <c r="F22" s="78"/>
      <c r="G22" s="78"/>
      <c r="H22" s="78" t="str">
        <f>A25</f>
        <v>水原</v>
      </c>
      <c r="I22" s="78"/>
      <c r="J22" s="78"/>
      <c r="K22" s="78" t="str">
        <f>A26</f>
        <v>東中野山SSS</v>
      </c>
      <c r="L22" s="78"/>
      <c r="M22" s="78"/>
      <c r="N22" s="51" t="s">
        <v>6</v>
      </c>
      <c r="O22" s="51" t="s">
        <v>7</v>
      </c>
      <c r="P22" s="51" t="s">
        <v>8</v>
      </c>
      <c r="Q22" s="51" t="s">
        <v>9</v>
      </c>
      <c r="R22" s="51" t="s">
        <v>10</v>
      </c>
      <c r="S22" s="51" t="s">
        <v>11</v>
      </c>
      <c r="T22" s="51" t="s">
        <v>12</v>
      </c>
      <c r="U22" s="51" t="s">
        <v>13</v>
      </c>
    </row>
    <row r="23" spans="1:22" ht="40.5" customHeight="1" x14ac:dyDescent="0.15">
      <c r="A23" s="52" t="s">
        <v>61</v>
      </c>
      <c r="B23" s="53"/>
      <c r="C23" s="53"/>
      <c r="D23" s="54"/>
      <c r="E23" s="55">
        <v>0</v>
      </c>
      <c r="F23" s="56" t="str">
        <f>IF(OR(ISBLANK(E23),ISBLANK(G23)),"－",IF(E23&gt;G23,"○",IF(E23=G23,"△","●")))</f>
        <v>●</v>
      </c>
      <c r="G23" s="57">
        <v>9</v>
      </c>
      <c r="H23" s="55">
        <v>0</v>
      </c>
      <c r="I23" s="56" t="str">
        <f>IF(OR(ISBLANK(H23),ISBLANK(J23)),"－",IF(H23&gt;J23,"○",IF(H23=J23,"△","●")))</f>
        <v>●</v>
      </c>
      <c r="J23" s="57">
        <v>8</v>
      </c>
      <c r="K23" s="55">
        <v>6</v>
      </c>
      <c r="L23" s="56" t="s">
        <v>67</v>
      </c>
      <c r="M23" s="57">
        <v>4</v>
      </c>
      <c r="N23" s="51">
        <f>COUNTIF(B23:M23,"○")</f>
        <v>1</v>
      </c>
      <c r="O23" s="51">
        <f>COUNTIF(B23:M23,"●")</f>
        <v>2</v>
      </c>
      <c r="P23" s="51">
        <f>COUNTIF(B23:M23,"△")</f>
        <v>0</v>
      </c>
      <c r="Q23" s="51">
        <f>N23*3+P23*1</f>
        <v>3</v>
      </c>
      <c r="R23" s="51">
        <f>SUM(B23,E23,H23,K23)</f>
        <v>6</v>
      </c>
      <c r="S23" s="51">
        <f>SUM(D23,G23,J23,M23)</f>
        <v>21</v>
      </c>
      <c r="T23" s="51">
        <f>R23-S23</f>
        <v>-15</v>
      </c>
      <c r="U23" s="51">
        <v>3</v>
      </c>
    </row>
    <row r="24" spans="1:22" ht="40.5" customHeight="1" x14ac:dyDescent="0.15">
      <c r="A24" s="52" t="s">
        <v>62</v>
      </c>
      <c r="B24" s="56">
        <v>9</v>
      </c>
      <c r="C24" s="56" t="s">
        <v>67</v>
      </c>
      <c r="D24" s="57">
        <v>0</v>
      </c>
      <c r="E24" s="53"/>
      <c r="F24" s="53"/>
      <c r="G24" s="54"/>
      <c r="H24" s="55">
        <v>7</v>
      </c>
      <c r="I24" s="56" t="s">
        <v>67</v>
      </c>
      <c r="J24" s="57">
        <v>2</v>
      </c>
      <c r="K24" s="55">
        <v>7</v>
      </c>
      <c r="L24" s="56" t="str">
        <f>IF(OR(ISBLANK(K24),ISBLANK(M24)),"－",IF(K24&gt;M24,"○",IF(K24=M24,"△","●")))</f>
        <v>○</v>
      </c>
      <c r="M24" s="57">
        <v>0</v>
      </c>
      <c r="N24" s="51">
        <f t="shared" ref="N24:N26" si="9">COUNTIF(B24:M24,"○")</f>
        <v>3</v>
      </c>
      <c r="O24" s="51">
        <f t="shared" ref="O24:O26" si="10">COUNTIF(B24:M24,"●")</f>
        <v>0</v>
      </c>
      <c r="P24" s="51">
        <f t="shared" ref="P24:P26" si="11">COUNTIF(B24:M24,"△")</f>
        <v>0</v>
      </c>
      <c r="Q24" s="51">
        <f t="shared" ref="Q24:Q26" si="12">N24*3+P24*1</f>
        <v>9</v>
      </c>
      <c r="R24" s="51">
        <f t="shared" ref="R24:R26" si="13">SUM(B24,E24,H24,K24)</f>
        <v>23</v>
      </c>
      <c r="S24" s="51">
        <f t="shared" ref="S24:S26" si="14">SUM(D24,G24,J24,M24)</f>
        <v>2</v>
      </c>
      <c r="T24" s="51">
        <f t="shared" ref="T24:T26" si="15">R24-S24</f>
        <v>21</v>
      </c>
      <c r="U24" s="51">
        <v>1</v>
      </c>
    </row>
    <row r="25" spans="1:22" ht="40.5" customHeight="1" x14ac:dyDescent="0.15">
      <c r="A25" s="52" t="s">
        <v>59</v>
      </c>
      <c r="B25" s="56">
        <v>8</v>
      </c>
      <c r="C25" s="56" t="str">
        <f>IF(OR(ISBLANK(B25),ISBLANK(D25)),"－",IF(B25&gt;D25,"○",IF(B25=D25,"△","●")))</f>
        <v>○</v>
      </c>
      <c r="D25" s="57">
        <v>0</v>
      </c>
      <c r="E25" s="55">
        <v>2</v>
      </c>
      <c r="F25" s="56" t="str">
        <f>IF(OR(ISBLANK(E25),ISBLANK(G25)),"－",IF(E25&gt;G25,"○",IF(E25=G25,"△","●")))</f>
        <v>●</v>
      </c>
      <c r="G25" s="57">
        <v>7</v>
      </c>
      <c r="H25" s="53"/>
      <c r="I25" s="53"/>
      <c r="J25" s="54"/>
      <c r="K25" s="55">
        <v>6</v>
      </c>
      <c r="L25" s="56" t="str">
        <f>IF(OR(ISBLANK(K25),ISBLANK(M25)),"－",IF(K25&gt;M25,"○",IF(K25=M25,"△","●")))</f>
        <v>○</v>
      </c>
      <c r="M25" s="57">
        <v>4</v>
      </c>
      <c r="N25" s="51">
        <f t="shared" si="9"/>
        <v>2</v>
      </c>
      <c r="O25" s="51">
        <f t="shared" si="10"/>
        <v>1</v>
      </c>
      <c r="P25" s="51">
        <f t="shared" si="11"/>
        <v>0</v>
      </c>
      <c r="Q25" s="51">
        <f t="shared" si="12"/>
        <v>6</v>
      </c>
      <c r="R25" s="51">
        <f t="shared" si="13"/>
        <v>16</v>
      </c>
      <c r="S25" s="51">
        <f t="shared" si="14"/>
        <v>11</v>
      </c>
      <c r="T25" s="51">
        <f t="shared" si="15"/>
        <v>5</v>
      </c>
      <c r="U25" s="51">
        <v>2</v>
      </c>
    </row>
    <row r="26" spans="1:22" ht="40.5" customHeight="1" x14ac:dyDescent="0.15">
      <c r="A26" s="52" t="s">
        <v>65</v>
      </c>
      <c r="B26" s="56">
        <v>4</v>
      </c>
      <c r="C26" s="56" t="str">
        <f>IF(OR(ISBLANK(B26),ISBLANK(D26)),"－",IF(B26&gt;D26,"○",IF(B26=D26,"△","●")))</f>
        <v>●</v>
      </c>
      <c r="D26" s="57">
        <v>6</v>
      </c>
      <c r="E26" s="55">
        <v>0</v>
      </c>
      <c r="F26" s="56" t="str">
        <f>IF(OR(ISBLANK(E26),ISBLANK(G26)),"－",IF(E26&gt;G26,"○",IF(E26=G26,"△","●")))</f>
        <v>●</v>
      </c>
      <c r="G26" s="57">
        <v>7</v>
      </c>
      <c r="H26" s="55">
        <v>4</v>
      </c>
      <c r="I26" s="56" t="str">
        <f>IF(OR(ISBLANK(H26),ISBLANK(J26)),"－",IF(H26&gt;J26,"○",IF(H26=J26,"△","●")))</f>
        <v>●</v>
      </c>
      <c r="J26" s="57">
        <v>6</v>
      </c>
      <c r="K26" s="53"/>
      <c r="L26" s="53"/>
      <c r="M26" s="54"/>
      <c r="N26" s="51">
        <f t="shared" si="9"/>
        <v>0</v>
      </c>
      <c r="O26" s="51">
        <f t="shared" si="10"/>
        <v>3</v>
      </c>
      <c r="P26" s="51">
        <f t="shared" si="11"/>
        <v>0</v>
      </c>
      <c r="Q26" s="51">
        <f t="shared" si="12"/>
        <v>0</v>
      </c>
      <c r="R26" s="51">
        <f t="shared" si="13"/>
        <v>8</v>
      </c>
      <c r="S26" s="51">
        <f t="shared" si="14"/>
        <v>19</v>
      </c>
      <c r="T26" s="51">
        <f t="shared" si="15"/>
        <v>-11</v>
      </c>
      <c r="U26" s="51">
        <v>4</v>
      </c>
    </row>
    <row r="27" spans="1:22" ht="40.5" customHeight="1" x14ac:dyDescent="0.15">
      <c r="A27" s="47"/>
      <c r="B27" s="47"/>
      <c r="C27" s="47"/>
      <c r="D27" s="47"/>
      <c r="E27" s="47"/>
    </row>
    <row r="28" spans="1:22" ht="18" customHeight="1" x14ac:dyDescent="0.15"/>
    <row r="29" spans="1:22" ht="18" customHeight="1" x14ac:dyDescent="0.15"/>
    <row r="30" spans="1:22" ht="18" customHeight="1" x14ac:dyDescent="0.15"/>
    <row r="31" spans="1:22" ht="18" customHeight="1" x14ac:dyDescent="0.15"/>
    <row r="32" spans="1:2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</sheetData>
  <mergeCells count="83">
    <mergeCell ref="B16:D16"/>
    <mergeCell ref="E16:G16"/>
    <mergeCell ref="H16:J16"/>
    <mergeCell ref="K16:M16"/>
    <mergeCell ref="B22:D22"/>
    <mergeCell ref="E22:G22"/>
    <mergeCell ref="H22:J22"/>
    <mergeCell ref="K22:M22"/>
    <mergeCell ref="U13:V13"/>
    <mergeCell ref="F14:K14"/>
    <mergeCell ref="L14:M14"/>
    <mergeCell ref="P14:R14"/>
    <mergeCell ref="S14:T14"/>
    <mergeCell ref="U14:V14"/>
    <mergeCell ref="S13:T13"/>
    <mergeCell ref="A13:A14"/>
    <mergeCell ref="B13:D14"/>
    <mergeCell ref="F13:K13"/>
    <mergeCell ref="L13:M13"/>
    <mergeCell ref="P13:R13"/>
    <mergeCell ref="U11:V11"/>
    <mergeCell ref="F12:K12"/>
    <mergeCell ref="L12:M12"/>
    <mergeCell ref="P12:R12"/>
    <mergeCell ref="S12:T12"/>
    <mergeCell ref="U12:V12"/>
    <mergeCell ref="S11:T11"/>
    <mergeCell ref="A11:A12"/>
    <mergeCell ref="B11:D12"/>
    <mergeCell ref="F11:K11"/>
    <mergeCell ref="L11:M11"/>
    <mergeCell ref="P11:R11"/>
    <mergeCell ref="U9:V9"/>
    <mergeCell ref="F10:K10"/>
    <mergeCell ref="L10:M10"/>
    <mergeCell ref="P10:R10"/>
    <mergeCell ref="S10:T10"/>
    <mergeCell ref="U10:V10"/>
    <mergeCell ref="S9:T9"/>
    <mergeCell ref="A9:A10"/>
    <mergeCell ref="B9:D10"/>
    <mergeCell ref="F9:K9"/>
    <mergeCell ref="L9:M9"/>
    <mergeCell ref="P9:R9"/>
    <mergeCell ref="U7:V7"/>
    <mergeCell ref="F8:K8"/>
    <mergeCell ref="L8:M8"/>
    <mergeCell ref="P8:R8"/>
    <mergeCell ref="S8:T8"/>
    <mergeCell ref="U8:V8"/>
    <mergeCell ref="S7:T7"/>
    <mergeCell ref="A7:A8"/>
    <mergeCell ref="B7:D8"/>
    <mergeCell ref="F7:K7"/>
    <mergeCell ref="L7:M7"/>
    <mergeCell ref="P7:R7"/>
    <mergeCell ref="S5:T5"/>
    <mergeCell ref="U5:V5"/>
    <mergeCell ref="F6:K6"/>
    <mergeCell ref="L6:M6"/>
    <mergeCell ref="P6:R6"/>
    <mergeCell ref="S6:T6"/>
    <mergeCell ref="U6:V6"/>
    <mergeCell ref="A5:A6"/>
    <mergeCell ref="B5:D6"/>
    <mergeCell ref="F5:K5"/>
    <mergeCell ref="L5:M5"/>
    <mergeCell ref="P5:R5"/>
    <mergeCell ref="A1:E1"/>
    <mergeCell ref="F2:R2"/>
    <mergeCell ref="S2:V2"/>
    <mergeCell ref="A3:A4"/>
    <mergeCell ref="B3:D4"/>
    <mergeCell ref="F3:K3"/>
    <mergeCell ref="L3:M3"/>
    <mergeCell ref="P3:R3"/>
    <mergeCell ref="S3:T3"/>
    <mergeCell ref="U3:V3"/>
    <mergeCell ref="F4:K4"/>
    <mergeCell ref="L4:M4"/>
    <mergeCell ref="P4:R4"/>
    <mergeCell ref="S4:T4"/>
    <mergeCell ref="U4:V4"/>
  </mergeCells>
  <phoneticPr fontId="3"/>
  <dataValidations count="1">
    <dataValidation type="list" allowBlank="1" showInputMessage="1" showErrorMessage="1" sqref="F17:F20 L17:L20 C23:C26 C17:C20 F23:F26 I17:I20 L23:L26 I23:I26" xr:uid="{3288D1FA-8274-496F-9C2E-E0FAAC31CE69}">
      <formula1>$V$16:$V$18</formula1>
    </dataValidation>
  </dataValidations>
  <pageMargins left="0.37" right="0.18" top="0.75" bottom="0.75" header="0.3" footer="0.3"/>
  <pageSetup paperSize="9" orientation="portrait" horizontalDpi="300" verticalDpi="300" r:id="rId1"/>
  <headerFooter>
    <oddHeader xml:space="preserve">&amp;L第10回しばうまカップフットサル大会　予選リーグ&amp;R2022/12/25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C2C9-D68B-44B1-9132-4D81575468A5}">
  <dimension ref="A1:AO48"/>
  <sheetViews>
    <sheetView tabSelected="1" view="pageLayout" zoomScale="93" zoomScaleNormal="100" zoomScalePageLayoutView="93" workbookViewId="0">
      <selection activeCell="D6" sqref="D6"/>
    </sheetView>
  </sheetViews>
  <sheetFormatPr defaultRowHeight="13.5" x14ac:dyDescent="0.15"/>
  <cols>
    <col min="1" max="57" width="2.5" customWidth="1"/>
  </cols>
  <sheetData>
    <row r="1" spans="1:41" ht="14.25" x14ac:dyDescent="0.15">
      <c r="A1" s="1"/>
      <c r="B1" s="7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4.25" x14ac:dyDescent="0.15">
      <c r="A2" s="1"/>
      <c r="B2" s="1"/>
      <c r="C2" s="8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3" t="s">
        <v>68</v>
      </c>
      <c r="S2" s="93"/>
      <c r="T2" s="93"/>
      <c r="U2" s="93"/>
      <c r="V2" s="93"/>
      <c r="W2" s="93"/>
      <c r="X2" s="93"/>
      <c r="Y2" s="93"/>
      <c r="Z2" s="93"/>
      <c r="AA2" s="10"/>
      <c r="AB2" s="10"/>
      <c r="AC2" s="10"/>
      <c r="AD2" s="10"/>
      <c r="AE2" s="10"/>
      <c r="AF2" s="10" t="s">
        <v>52</v>
      </c>
      <c r="AG2" s="8"/>
      <c r="AH2" s="8"/>
      <c r="AI2" s="8"/>
      <c r="AJ2" s="8"/>
      <c r="AK2" s="8"/>
      <c r="AL2" s="8"/>
      <c r="AM2" s="8"/>
      <c r="AN2" s="1"/>
      <c r="AO2" s="1"/>
    </row>
    <row r="3" spans="1:41" ht="14.25" x14ac:dyDescent="0.15">
      <c r="A3" s="1" t="s">
        <v>49</v>
      </c>
      <c r="B3" s="8"/>
      <c r="C3" s="8"/>
      <c r="D3" s="7" t="s">
        <v>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3"/>
      <c r="S3" s="93"/>
      <c r="T3" s="93"/>
      <c r="U3" s="93"/>
      <c r="V3" s="93"/>
      <c r="W3" s="93"/>
      <c r="X3" s="93"/>
      <c r="Y3" s="93"/>
      <c r="Z3" s="93"/>
      <c r="AA3" s="10"/>
      <c r="AB3" s="10"/>
      <c r="AC3" s="10"/>
      <c r="AD3" s="10"/>
      <c r="AE3" s="10"/>
      <c r="AG3" s="8" t="s">
        <v>87</v>
      </c>
      <c r="AH3" s="8"/>
      <c r="AI3" s="8"/>
      <c r="AJ3" s="8"/>
      <c r="AK3" s="8"/>
      <c r="AL3" s="8"/>
      <c r="AM3" s="8"/>
      <c r="AN3" s="1"/>
      <c r="AO3" s="1"/>
    </row>
    <row r="4" spans="1:41" ht="14.25" x14ac:dyDescent="0.15">
      <c r="A4" s="1"/>
      <c r="B4" s="8"/>
      <c r="C4" s="8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0"/>
      <c r="AC4" s="10"/>
      <c r="AD4" s="10"/>
      <c r="AE4" s="10"/>
      <c r="AF4" s="10"/>
      <c r="AG4" s="8" t="s">
        <v>88</v>
      </c>
      <c r="AH4" s="8"/>
      <c r="AI4" s="8"/>
      <c r="AJ4" s="8"/>
      <c r="AK4" s="8"/>
      <c r="AL4" s="8"/>
      <c r="AM4" s="8"/>
      <c r="AN4" s="1"/>
      <c r="AO4" s="1"/>
    </row>
    <row r="5" spans="1:41" ht="14.25" x14ac:dyDescent="0.15">
      <c r="A5" s="1" t="s">
        <v>50</v>
      </c>
      <c r="B5" s="8"/>
      <c r="C5" s="8"/>
      <c r="D5" s="7" t="s">
        <v>92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2"/>
      <c r="X5" s="21"/>
      <c r="Y5" s="21"/>
      <c r="Z5" s="21"/>
      <c r="AA5" s="21"/>
      <c r="AB5" s="21"/>
      <c r="AC5" s="21"/>
      <c r="AD5" s="21"/>
      <c r="AE5" s="21"/>
      <c r="AF5" s="21"/>
      <c r="AG5" s="8" t="s">
        <v>89</v>
      </c>
      <c r="AH5" s="21"/>
      <c r="AI5" s="21"/>
      <c r="AJ5" s="21"/>
      <c r="AK5" s="21"/>
      <c r="AL5" s="21"/>
      <c r="AM5" s="21"/>
      <c r="AN5" s="1"/>
      <c r="AO5" s="1"/>
    </row>
    <row r="6" spans="1:41" ht="15" customHeight="1" x14ac:dyDescent="0.15">
      <c r="A6" s="1"/>
      <c r="B6" s="8"/>
      <c r="C6" s="8"/>
      <c r="D6" s="7"/>
      <c r="E6" s="23"/>
      <c r="F6" s="23"/>
      <c r="G6" s="23"/>
      <c r="H6" s="23"/>
      <c r="I6" s="23"/>
      <c r="J6" s="23"/>
      <c r="K6" s="23"/>
      <c r="L6" s="23"/>
      <c r="M6" s="23"/>
      <c r="N6" s="24"/>
      <c r="O6" s="45"/>
      <c r="P6" s="45"/>
      <c r="Q6" s="45"/>
      <c r="R6" s="45"/>
      <c r="S6" s="79"/>
      <c r="T6" s="11"/>
      <c r="U6" s="19">
        <f>O47</f>
        <v>3</v>
      </c>
      <c r="V6" s="19" t="s">
        <v>25</v>
      </c>
      <c r="W6" s="19">
        <f>R47</f>
        <v>1</v>
      </c>
      <c r="X6" s="19"/>
      <c r="Y6" s="79"/>
      <c r="Z6" s="25"/>
      <c r="AA6" s="25"/>
      <c r="AB6" s="25"/>
      <c r="AC6" s="25"/>
      <c r="AD6" s="25"/>
      <c r="AE6" s="26"/>
      <c r="AF6" s="27"/>
      <c r="AG6" s="27"/>
      <c r="AH6" s="27"/>
      <c r="AI6" s="27"/>
      <c r="AJ6" s="27"/>
      <c r="AK6" s="27"/>
      <c r="AL6" s="27"/>
      <c r="AM6" s="27"/>
      <c r="AN6" s="1"/>
      <c r="AO6" s="1"/>
    </row>
    <row r="7" spans="1:41" ht="15" customHeight="1" x14ac:dyDescent="0.15">
      <c r="A7" s="1" t="s">
        <v>51</v>
      </c>
      <c r="B7" s="8"/>
      <c r="C7" s="8"/>
      <c r="D7" s="7" t="s">
        <v>90</v>
      </c>
      <c r="E7" s="23"/>
      <c r="F7" s="23"/>
      <c r="G7" s="23"/>
      <c r="H7" s="23"/>
      <c r="I7" s="23"/>
      <c r="J7" s="23"/>
      <c r="K7" s="23"/>
      <c r="L7" s="23"/>
      <c r="M7" s="23"/>
      <c r="N7" s="28"/>
      <c r="O7" s="23"/>
      <c r="P7" s="23"/>
      <c r="Q7" s="23"/>
      <c r="R7" s="23"/>
      <c r="S7" s="80"/>
      <c r="T7" s="12"/>
      <c r="U7" s="18">
        <f>T47</f>
        <v>0</v>
      </c>
      <c r="V7" s="23" t="s">
        <v>24</v>
      </c>
      <c r="W7" s="18">
        <f>X47</f>
        <v>0</v>
      </c>
      <c r="X7" s="18"/>
      <c r="Y7" s="80"/>
      <c r="Z7" s="27"/>
      <c r="AA7" s="27"/>
      <c r="AB7" s="27"/>
      <c r="AC7" s="27"/>
      <c r="AD7" s="27"/>
      <c r="AE7" s="26"/>
      <c r="AF7" s="27"/>
      <c r="AG7" s="27"/>
      <c r="AH7" s="27"/>
      <c r="AI7" s="27"/>
      <c r="AJ7" s="27"/>
      <c r="AK7" s="27"/>
      <c r="AL7" s="27"/>
      <c r="AM7" s="27"/>
      <c r="AN7" s="1"/>
      <c r="AO7" s="1"/>
    </row>
    <row r="8" spans="1:41" ht="15" customHeight="1" x14ac:dyDescent="0.15">
      <c r="A8" s="1"/>
      <c r="B8" s="8"/>
      <c r="C8" s="8"/>
      <c r="D8" s="7"/>
      <c r="E8" s="23"/>
      <c r="F8" s="23"/>
      <c r="G8" s="23"/>
      <c r="H8" s="23"/>
      <c r="I8" s="16"/>
      <c r="J8" s="16"/>
      <c r="K8" s="16"/>
      <c r="L8" s="16"/>
      <c r="M8" s="16"/>
      <c r="N8" s="28"/>
      <c r="O8" s="23"/>
      <c r="P8" s="23"/>
      <c r="Q8" s="23"/>
      <c r="R8" s="23"/>
      <c r="S8" s="18"/>
      <c r="T8" s="12"/>
      <c r="U8" s="29"/>
      <c r="V8" s="30"/>
      <c r="W8" s="31"/>
      <c r="X8" s="18"/>
      <c r="Y8" s="18"/>
      <c r="Z8" s="27"/>
      <c r="AA8" s="27"/>
      <c r="AB8" s="27"/>
      <c r="AC8" s="27"/>
      <c r="AD8" s="27"/>
      <c r="AE8" s="32"/>
      <c r="AF8" s="33"/>
      <c r="AG8" s="33"/>
      <c r="AH8" s="33"/>
      <c r="AI8" s="33"/>
      <c r="AJ8" s="27"/>
      <c r="AK8" s="27"/>
      <c r="AL8" s="27"/>
      <c r="AM8" s="27"/>
      <c r="AN8" s="1"/>
      <c r="AO8" s="1"/>
    </row>
    <row r="9" spans="1:41" ht="15" customHeight="1" x14ac:dyDescent="0.15">
      <c r="A9" s="1"/>
      <c r="B9" s="8"/>
      <c r="C9" s="8"/>
      <c r="D9" s="7"/>
      <c r="E9" s="23"/>
      <c r="F9" s="23"/>
      <c r="G9" s="23"/>
      <c r="H9" s="34"/>
      <c r="I9" s="23"/>
      <c r="J9" s="79"/>
      <c r="K9" s="19"/>
      <c r="L9" s="19">
        <f>O43</f>
        <v>6</v>
      </c>
      <c r="M9" s="19" t="s">
        <v>23</v>
      </c>
      <c r="N9" s="19">
        <f>R43</f>
        <v>1</v>
      </c>
      <c r="O9" s="19"/>
      <c r="P9" s="79"/>
      <c r="Q9" s="35"/>
      <c r="R9" s="23"/>
      <c r="S9" s="18"/>
      <c r="T9" s="18"/>
      <c r="U9" s="23"/>
      <c r="V9" s="30"/>
      <c r="W9" s="23"/>
      <c r="X9" s="18"/>
      <c r="Y9" s="18"/>
      <c r="Z9" s="27"/>
      <c r="AA9" s="24"/>
      <c r="AB9" s="79"/>
      <c r="AC9" s="19"/>
      <c r="AD9" s="19">
        <f>O44</f>
        <v>1</v>
      </c>
      <c r="AE9" s="19" t="s">
        <v>23</v>
      </c>
      <c r="AF9" s="19">
        <f>R44</f>
        <v>7</v>
      </c>
      <c r="AG9" s="19"/>
      <c r="AH9" s="79"/>
      <c r="AI9" s="23"/>
      <c r="AJ9" s="26"/>
      <c r="AK9" s="27"/>
      <c r="AL9" s="27"/>
      <c r="AM9" s="27"/>
      <c r="AN9" s="1"/>
      <c r="AO9" s="1"/>
    </row>
    <row r="10" spans="1:41" ht="15" customHeight="1" x14ac:dyDescent="0.15">
      <c r="A10" s="1"/>
      <c r="B10" s="8"/>
      <c r="C10" s="8"/>
      <c r="D10" s="7"/>
      <c r="E10" s="23"/>
      <c r="F10" s="23"/>
      <c r="G10" s="23"/>
      <c r="H10" s="34"/>
      <c r="I10" s="23"/>
      <c r="J10" s="80"/>
      <c r="K10" s="18"/>
      <c r="L10" s="18">
        <f>T43</f>
        <v>0</v>
      </c>
      <c r="M10" s="23" t="s">
        <v>24</v>
      </c>
      <c r="N10" s="18">
        <f>X43</f>
        <v>0</v>
      </c>
      <c r="O10" s="18"/>
      <c r="P10" s="80"/>
      <c r="Q10" s="34"/>
      <c r="R10" s="23"/>
      <c r="S10" s="23"/>
      <c r="T10" s="23"/>
      <c r="U10" s="23"/>
      <c r="V10" s="27"/>
      <c r="W10" s="27"/>
      <c r="X10" s="27"/>
      <c r="Y10" s="27"/>
      <c r="Z10" s="27"/>
      <c r="AA10" s="28"/>
      <c r="AB10" s="80"/>
      <c r="AC10" s="18"/>
      <c r="AD10" s="18">
        <f>T44</f>
        <v>0</v>
      </c>
      <c r="AE10" s="23" t="s">
        <v>24</v>
      </c>
      <c r="AF10" s="18">
        <f>X44</f>
        <v>0</v>
      </c>
      <c r="AG10" s="18"/>
      <c r="AH10" s="80"/>
      <c r="AI10" s="23"/>
      <c r="AJ10" s="26"/>
      <c r="AK10" s="27"/>
      <c r="AL10" s="27"/>
      <c r="AM10" s="27"/>
      <c r="AN10" s="1"/>
      <c r="AO10" s="1"/>
    </row>
    <row r="11" spans="1:41" ht="15" customHeight="1" x14ac:dyDescent="0.15">
      <c r="A11" s="1"/>
      <c r="B11" s="8"/>
      <c r="C11" s="8"/>
      <c r="D11" s="7"/>
      <c r="E11" s="23"/>
      <c r="F11" s="23"/>
      <c r="G11" s="23"/>
      <c r="H11" s="34"/>
      <c r="I11" s="23"/>
      <c r="J11" s="23"/>
      <c r="K11" s="23"/>
      <c r="L11" s="23"/>
      <c r="M11" s="30"/>
      <c r="N11" s="23"/>
      <c r="O11" s="23"/>
      <c r="P11" s="23"/>
      <c r="Q11" s="34"/>
      <c r="R11" s="23"/>
      <c r="S11" s="23"/>
      <c r="T11" s="23"/>
      <c r="U11" s="23"/>
      <c r="V11" s="27"/>
      <c r="W11" s="27"/>
      <c r="X11" s="27"/>
      <c r="Y11" s="27"/>
      <c r="Z11" s="27"/>
      <c r="AA11" s="28"/>
      <c r="AB11" s="23"/>
      <c r="AC11" s="23"/>
      <c r="AD11" s="23"/>
      <c r="AE11" s="30"/>
      <c r="AF11" s="23"/>
      <c r="AG11" s="23"/>
      <c r="AH11" s="23"/>
      <c r="AI11" s="23"/>
      <c r="AJ11" s="26"/>
      <c r="AK11" s="27"/>
      <c r="AL11" s="27"/>
      <c r="AM11" s="27"/>
      <c r="AN11" s="1"/>
      <c r="AO11" s="1"/>
    </row>
    <row r="12" spans="1:41" ht="15" customHeight="1" x14ac:dyDescent="0.15">
      <c r="A12" s="1"/>
      <c r="B12" s="8"/>
      <c r="C12" s="8"/>
      <c r="D12" s="7"/>
      <c r="E12" s="23"/>
      <c r="F12" s="23"/>
      <c r="G12" s="16"/>
      <c r="H12" s="36"/>
      <c r="I12" s="23"/>
      <c r="J12" s="23"/>
      <c r="K12" s="23"/>
      <c r="L12" s="23"/>
      <c r="M12" s="23"/>
      <c r="N12" s="16"/>
      <c r="O12" s="16"/>
      <c r="P12" s="16"/>
      <c r="Q12" s="36"/>
      <c r="R12" s="23"/>
      <c r="S12" s="23"/>
      <c r="T12" s="23"/>
      <c r="U12" s="23"/>
      <c r="V12" s="27"/>
      <c r="W12" s="27"/>
      <c r="X12" s="27"/>
      <c r="Y12" s="27"/>
      <c r="Z12" s="27"/>
      <c r="AA12" s="37"/>
      <c r="AB12" s="16"/>
      <c r="AC12" s="16"/>
      <c r="AD12" s="16"/>
      <c r="AE12" s="23"/>
      <c r="AF12" s="23"/>
      <c r="AG12" s="23"/>
      <c r="AH12" s="23"/>
      <c r="AI12" s="23"/>
      <c r="AJ12" s="32"/>
      <c r="AK12" s="27"/>
      <c r="AL12" s="27"/>
      <c r="AM12" s="27"/>
      <c r="AN12" s="1"/>
      <c r="AO12" s="1"/>
    </row>
    <row r="13" spans="1:41" ht="15" customHeight="1" x14ac:dyDescent="0.15">
      <c r="A13" s="1"/>
      <c r="B13" s="8"/>
      <c r="C13" s="8"/>
      <c r="D13" s="7"/>
      <c r="E13" s="81" t="s">
        <v>68</v>
      </c>
      <c r="F13" s="82"/>
      <c r="G13" s="82"/>
      <c r="H13" s="82"/>
      <c r="I13" s="82"/>
      <c r="J13" s="82"/>
      <c r="K13" s="82"/>
      <c r="L13" s="83"/>
      <c r="M13" s="23"/>
      <c r="N13" s="81" t="s">
        <v>59</v>
      </c>
      <c r="O13" s="82"/>
      <c r="P13" s="82"/>
      <c r="Q13" s="82"/>
      <c r="R13" s="82"/>
      <c r="S13" s="82"/>
      <c r="T13" s="82"/>
      <c r="U13" s="83"/>
      <c r="V13" s="27"/>
      <c r="W13" s="81" t="s">
        <v>60</v>
      </c>
      <c r="X13" s="82"/>
      <c r="Y13" s="82"/>
      <c r="Z13" s="82"/>
      <c r="AA13" s="82"/>
      <c r="AB13" s="82"/>
      <c r="AC13" s="82"/>
      <c r="AD13" s="83"/>
      <c r="AE13" s="27"/>
      <c r="AF13" s="87" t="s">
        <v>62</v>
      </c>
      <c r="AG13" s="88"/>
      <c r="AH13" s="88"/>
      <c r="AI13" s="88"/>
      <c r="AJ13" s="88"/>
      <c r="AK13" s="88"/>
      <c r="AL13" s="88"/>
      <c r="AM13" s="89"/>
      <c r="AN13" s="1"/>
      <c r="AO13" s="1"/>
    </row>
    <row r="14" spans="1:41" ht="15" customHeight="1" x14ac:dyDescent="0.15">
      <c r="A14" s="1"/>
      <c r="B14" s="8"/>
      <c r="C14" s="8"/>
      <c r="D14" s="7"/>
      <c r="E14" s="84"/>
      <c r="F14" s="85"/>
      <c r="G14" s="85"/>
      <c r="H14" s="85"/>
      <c r="I14" s="85"/>
      <c r="J14" s="85"/>
      <c r="K14" s="85"/>
      <c r="L14" s="86"/>
      <c r="M14" s="23"/>
      <c r="N14" s="84"/>
      <c r="O14" s="85"/>
      <c r="P14" s="85"/>
      <c r="Q14" s="85"/>
      <c r="R14" s="85"/>
      <c r="S14" s="85"/>
      <c r="T14" s="85"/>
      <c r="U14" s="86"/>
      <c r="V14" s="27"/>
      <c r="W14" s="84"/>
      <c r="X14" s="85"/>
      <c r="Y14" s="85"/>
      <c r="Z14" s="85"/>
      <c r="AA14" s="85"/>
      <c r="AB14" s="85"/>
      <c r="AC14" s="85"/>
      <c r="AD14" s="86"/>
      <c r="AE14" s="27"/>
      <c r="AF14" s="90"/>
      <c r="AG14" s="91"/>
      <c r="AH14" s="91"/>
      <c r="AI14" s="91"/>
      <c r="AJ14" s="91"/>
      <c r="AK14" s="91"/>
      <c r="AL14" s="91"/>
      <c r="AM14" s="92"/>
      <c r="AN14" s="1"/>
      <c r="AO14" s="1"/>
    </row>
    <row r="15" spans="1:41" ht="15" customHeight="1" x14ac:dyDescent="0.15">
      <c r="A15" s="1"/>
      <c r="B15" s="8"/>
      <c r="C15" s="8"/>
      <c r="D15" s="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"/>
      <c r="AO15" s="1"/>
    </row>
    <row r="16" spans="1:41" ht="15" customHeight="1" x14ac:dyDescent="0.15">
      <c r="A16" s="1"/>
      <c r="B16" s="8"/>
      <c r="C16" s="8"/>
      <c r="D16" s="7"/>
      <c r="E16" s="23"/>
      <c r="F16" s="23"/>
      <c r="G16" s="23"/>
      <c r="H16" s="23"/>
      <c r="I16" s="23"/>
      <c r="J16" s="23"/>
      <c r="K16" s="23"/>
      <c r="L16" s="23"/>
      <c r="M16" s="23"/>
      <c r="N16" s="38"/>
      <c r="O16" s="30"/>
      <c r="P16" s="30"/>
      <c r="Q16" s="30"/>
      <c r="R16" s="30"/>
      <c r="S16" s="80"/>
      <c r="T16" s="12"/>
      <c r="U16" s="18"/>
      <c r="V16" s="18"/>
      <c r="W16" s="18"/>
      <c r="X16" s="18"/>
      <c r="Y16" s="80"/>
      <c r="Z16" s="30"/>
      <c r="AA16" s="30"/>
      <c r="AB16" s="30"/>
      <c r="AC16" s="30"/>
      <c r="AD16" s="39"/>
      <c r="AE16" s="27"/>
      <c r="AF16" s="27"/>
      <c r="AG16" s="27"/>
      <c r="AH16" s="27"/>
      <c r="AI16" s="27"/>
      <c r="AJ16" s="27"/>
      <c r="AK16" s="27"/>
      <c r="AL16" s="27"/>
      <c r="AM16" s="27"/>
      <c r="AN16" s="1"/>
      <c r="AO16" s="1"/>
    </row>
    <row r="17" spans="1:41" ht="15" customHeight="1" x14ac:dyDescent="0.15">
      <c r="E17" s="30"/>
      <c r="F17" s="30"/>
      <c r="G17" s="30"/>
      <c r="H17" s="30"/>
      <c r="I17" s="30"/>
      <c r="J17" s="30"/>
      <c r="K17" s="30"/>
      <c r="L17" s="30"/>
      <c r="M17" s="30"/>
      <c r="N17" s="38"/>
      <c r="O17" s="30"/>
      <c r="P17" s="30"/>
      <c r="Q17" s="30"/>
      <c r="R17" s="30"/>
      <c r="S17" s="80"/>
      <c r="T17" s="12"/>
      <c r="U17" s="18">
        <f>O48</f>
        <v>2</v>
      </c>
      <c r="V17" s="18" t="s">
        <v>23</v>
      </c>
      <c r="W17" s="18">
        <f>R48</f>
        <v>5</v>
      </c>
      <c r="X17" s="18"/>
      <c r="Y17" s="8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41" ht="15" customHeight="1" x14ac:dyDescent="0.15">
      <c r="E18" s="30"/>
      <c r="F18" s="30"/>
      <c r="G18" s="30"/>
      <c r="H18" s="30"/>
      <c r="I18" s="30"/>
      <c r="J18" s="30"/>
      <c r="K18" s="30"/>
      <c r="L18" s="30"/>
      <c r="M18" s="30"/>
      <c r="N18" s="40"/>
      <c r="O18" s="41"/>
      <c r="P18" s="41"/>
      <c r="Q18" s="41"/>
      <c r="R18" s="41"/>
      <c r="S18" s="15"/>
      <c r="T18" s="13"/>
      <c r="U18" s="17">
        <f>T48</f>
        <v>0</v>
      </c>
      <c r="V18" s="16" t="s">
        <v>24</v>
      </c>
      <c r="W18" s="2">
        <f>X48</f>
        <v>0</v>
      </c>
      <c r="X18" s="15"/>
      <c r="Y18" s="15"/>
      <c r="Z18" s="41"/>
      <c r="AA18" s="41"/>
      <c r="AB18" s="41"/>
      <c r="AC18" s="41"/>
      <c r="AD18" s="42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41" ht="15" customHeight="1" x14ac:dyDescent="0.15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41" ht="15" customHeight="1" x14ac:dyDescent="0.15"/>
    <row r="21" spans="1:41" ht="15" customHeight="1" x14ac:dyDescent="0.15">
      <c r="B21" s="7" t="s">
        <v>40</v>
      </c>
    </row>
    <row r="22" spans="1:41" ht="14.25" x14ac:dyDescent="0.15">
      <c r="A22" s="1"/>
      <c r="B22" s="1"/>
      <c r="C22" s="8"/>
      <c r="D22" s="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3" t="s">
        <v>58</v>
      </c>
      <c r="S22" s="93"/>
      <c r="T22" s="93"/>
      <c r="U22" s="93"/>
      <c r="V22" s="93"/>
      <c r="W22" s="93"/>
      <c r="X22" s="93"/>
      <c r="Y22" s="93"/>
      <c r="Z22" s="93"/>
      <c r="AA22" s="10"/>
      <c r="AB22" s="10"/>
      <c r="AC22" s="10"/>
      <c r="AD22" s="10"/>
      <c r="AE22" s="10"/>
      <c r="AF22" s="10"/>
      <c r="AG22" s="8"/>
      <c r="AH22" s="8"/>
      <c r="AI22" s="8"/>
      <c r="AJ22" s="8"/>
      <c r="AK22" s="8"/>
      <c r="AL22" s="8"/>
      <c r="AM22" s="8"/>
      <c r="AN22" s="1"/>
      <c r="AO22" s="1"/>
    </row>
    <row r="23" spans="1:41" ht="14.25" x14ac:dyDescent="0.15">
      <c r="A23" s="1"/>
      <c r="B23" s="8"/>
      <c r="C23" s="8"/>
      <c r="D23" s="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3"/>
      <c r="S23" s="93"/>
      <c r="T23" s="93"/>
      <c r="U23" s="93"/>
      <c r="V23" s="93"/>
      <c r="W23" s="93"/>
      <c r="X23" s="93"/>
      <c r="Y23" s="93"/>
      <c r="Z23" s="93"/>
      <c r="AA23" s="10"/>
      <c r="AB23" s="10"/>
      <c r="AC23" s="10"/>
      <c r="AD23" s="10"/>
      <c r="AE23" s="10"/>
      <c r="AF23" s="10"/>
      <c r="AG23" s="8"/>
      <c r="AH23" s="8"/>
      <c r="AI23" s="8"/>
      <c r="AJ23" s="8"/>
      <c r="AK23" s="8"/>
      <c r="AL23" s="8"/>
      <c r="AM23" s="8"/>
      <c r="AN23" s="1"/>
      <c r="AO23" s="1"/>
    </row>
    <row r="24" spans="1:41" ht="14.25" x14ac:dyDescent="0.15">
      <c r="A24" s="1"/>
      <c r="B24" s="8"/>
      <c r="C24" s="8"/>
      <c r="D24" s="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  <c r="AC24" s="10"/>
      <c r="AD24" s="10"/>
      <c r="AE24" s="10"/>
      <c r="AF24" s="10"/>
      <c r="AG24" s="8"/>
      <c r="AH24" s="8"/>
      <c r="AI24" s="8"/>
      <c r="AJ24" s="8"/>
      <c r="AK24" s="8"/>
      <c r="AL24" s="8"/>
      <c r="AM24" s="8"/>
      <c r="AN24" s="1"/>
      <c r="AO24" s="1"/>
    </row>
    <row r="25" spans="1:41" ht="14.25" x14ac:dyDescent="0.15">
      <c r="A25" s="1"/>
      <c r="B25" s="8"/>
      <c r="C25" s="8"/>
      <c r="D25" s="7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2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1"/>
      <c r="AO25" s="1"/>
    </row>
    <row r="26" spans="1:41" ht="15" customHeight="1" x14ac:dyDescent="0.15">
      <c r="A26" s="1"/>
      <c r="B26" s="8"/>
      <c r="C26" s="8"/>
      <c r="D26" s="7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45"/>
      <c r="P26" s="45"/>
      <c r="Q26" s="45"/>
      <c r="R26" s="45"/>
      <c r="S26" s="79"/>
      <c r="T26" s="11"/>
      <c r="U26" s="19">
        <f>O45</f>
        <v>7</v>
      </c>
      <c r="V26" s="19" t="s">
        <v>25</v>
      </c>
      <c r="W26" s="19">
        <f>R45</f>
        <v>2</v>
      </c>
      <c r="X26" s="19"/>
      <c r="Y26" s="79"/>
      <c r="Z26" s="25"/>
      <c r="AA26" s="25"/>
      <c r="AB26" s="25"/>
      <c r="AC26" s="25"/>
      <c r="AD26" s="25"/>
      <c r="AE26" s="26"/>
      <c r="AF26" s="27"/>
      <c r="AG26" s="27"/>
      <c r="AH26" s="27"/>
      <c r="AI26" s="27"/>
      <c r="AJ26" s="27"/>
      <c r="AK26" s="27"/>
      <c r="AL26" s="27"/>
      <c r="AM26" s="27"/>
      <c r="AN26" s="1"/>
      <c r="AO26" s="1"/>
    </row>
    <row r="27" spans="1:41" ht="15" customHeight="1" x14ac:dyDescent="0.15">
      <c r="A27" s="1"/>
      <c r="B27" s="8"/>
      <c r="C27" s="8"/>
      <c r="D27" s="7"/>
      <c r="E27" s="23"/>
      <c r="F27" s="23"/>
      <c r="G27" s="23"/>
      <c r="H27" s="23"/>
      <c r="I27" s="23"/>
      <c r="J27" s="23"/>
      <c r="K27" s="23"/>
      <c r="L27" s="23"/>
      <c r="M27" s="23"/>
      <c r="N27" s="28"/>
      <c r="O27" s="23"/>
      <c r="P27" s="23"/>
      <c r="Q27" s="23"/>
      <c r="R27" s="23"/>
      <c r="S27" s="80"/>
      <c r="T27" s="12"/>
      <c r="U27" s="18">
        <f>T45</f>
        <v>0</v>
      </c>
      <c r="V27" s="23" t="s">
        <v>24</v>
      </c>
      <c r="W27" s="18">
        <f>X45</f>
        <v>0</v>
      </c>
      <c r="X27" s="18"/>
      <c r="Y27" s="80"/>
      <c r="Z27" s="27"/>
      <c r="AA27" s="27"/>
      <c r="AB27" s="27"/>
      <c r="AC27" s="27"/>
      <c r="AD27" s="27"/>
      <c r="AE27" s="26"/>
      <c r="AF27" s="27"/>
      <c r="AG27" s="27"/>
      <c r="AH27" s="27"/>
      <c r="AI27" s="27"/>
      <c r="AJ27" s="27"/>
      <c r="AK27" s="27"/>
      <c r="AL27" s="27"/>
      <c r="AM27" s="27"/>
      <c r="AN27" s="1"/>
      <c r="AO27" s="1"/>
    </row>
    <row r="28" spans="1:41" ht="15" customHeight="1" x14ac:dyDescent="0.15">
      <c r="A28" s="1"/>
      <c r="B28" s="8"/>
      <c r="C28" s="8"/>
      <c r="D28" s="7"/>
      <c r="E28" s="23"/>
      <c r="F28" s="23"/>
      <c r="G28" s="23"/>
      <c r="H28" s="23"/>
      <c r="I28" s="16"/>
      <c r="J28" s="16"/>
      <c r="K28" s="16"/>
      <c r="L28" s="16"/>
      <c r="M28" s="16"/>
      <c r="N28" s="28"/>
      <c r="O28" s="23"/>
      <c r="P28" s="23"/>
      <c r="Q28" s="23"/>
      <c r="R28" s="23"/>
      <c r="S28" s="18"/>
      <c r="T28" s="12"/>
      <c r="U28" s="29"/>
      <c r="V28" s="30"/>
      <c r="W28" s="31"/>
      <c r="X28" s="18"/>
      <c r="Y28" s="18"/>
      <c r="Z28" s="27"/>
      <c r="AA28" s="27"/>
      <c r="AB28" s="27"/>
      <c r="AC28" s="27"/>
      <c r="AD28" s="27"/>
      <c r="AE28" s="32"/>
      <c r="AF28" s="33"/>
      <c r="AG28" s="33"/>
      <c r="AH28" s="33"/>
      <c r="AI28" s="33"/>
      <c r="AJ28" s="27"/>
      <c r="AK28" s="27"/>
      <c r="AL28" s="27"/>
      <c r="AM28" s="27"/>
      <c r="AN28" s="1"/>
      <c r="AO28" s="1"/>
    </row>
    <row r="29" spans="1:41" ht="15" customHeight="1" x14ac:dyDescent="0.15">
      <c r="A29" s="1"/>
      <c r="B29" s="8"/>
      <c r="C29" s="8"/>
      <c r="D29" s="7"/>
      <c r="E29" s="23"/>
      <c r="F29" s="23"/>
      <c r="G29" s="23"/>
      <c r="H29" s="34"/>
      <c r="I29" s="23"/>
      <c r="J29" s="79"/>
      <c r="K29" s="19"/>
      <c r="L29" s="19">
        <f>O41</f>
        <v>6</v>
      </c>
      <c r="M29" s="19" t="s">
        <v>23</v>
      </c>
      <c r="N29" s="19">
        <f>R41</f>
        <v>3</v>
      </c>
      <c r="O29" s="19"/>
      <c r="P29" s="79"/>
      <c r="Q29" s="35"/>
      <c r="R29" s="23"/>
      <c r="S29" s="18"/>
      <c r="T29" s="18"/>
      <c r="U29" s="23"/>
      <c r="V29" s="30"/>
      <c r="W29" s="23"/>
      <c r="X29" s="18"/>
      <c r="Y29" s="18"/>
      <c r="Z29" s="27"/>
      <c r="AA29" s="24"/>
      <c r="AB29" s="79"/>
      <c r="AC29" s="19"/>
      <c r="AD29" s="19">
        <f>O42</f>
        <v>1</v>
      </c>
      <c r="AE29" s="19" t="s">
        <v>23</v>
      </c>
      <c r="AF29" s="19">
        <f>R42</f>
        <v>4</v>
      </c>
      <c r="AG29" s="19"/>
      <c r="AH29" s="79"/>
      <c r="AI29" s="23"/>
      <c r="AJ29" s="26"/>
      <c r="AK29" s="27"/>
      <c r="AL29" s="27"/>
      <c r="AM29" s="27"/>
      <c r="AN29" s="1"/>
      <c r="AO29" s="1"/>
    </row>
    <row r="30" spans="1:41" ht="15" customHeight="1" x14ac:dyDescent="0.15">
      <c r="A30" s="1"/>
      <c r="B30" s="8"/>
      <c r="C30" s="8"/>
      <c r="D30" s="7"/>
      <c r="E30" s="23"/>
      <c r="F30" s="23"/>
      <c r="G30" s="23"/>
      <c r="H30" s="34"/>
      <c r="I30" s="23"/>
      <c r="J30" s="80"/>
      <c r="K30" s="18"/>
      <c r="L30" s="18">
        <f>T41</f>
        <v>0</v>
      </c>
      <c r="M30" s="23" t="s">
        <v>24</v>
      </c>
      <c r="N30" s="18">
        <f>X41</f>
        <v>0</v>
      </c>
      <c r="O30" s="18"/>
      <c r="P30" s="80"/>
      <c r="Q30" s="34"/>
      <c r="R30" s="23"/>
      <c r="S30" s="23"/>
      <c r="T30" s="23"/>
      <c r="U30" s="23"/>
      <c r="V30" s="27"/>
      <c r="W30" s="27"/>
      <c r="X30" s="27"/>
      <c r="Y30" s="27"/>
      <c r="Z30" s="27"/>
      <c r="AA30" s="28"/>
      <c r="AB30" s="80"/>
      <c r="AC30" s="18"/>
      <c r="AD30" s="18">
        <f>T42</f>
        <v>0</v>
      </c>
      <c r="AE30" s="23" t="s">
        <v>24</v>
      </c>
      <c r="AF30" s="18">
        <f>X42</f>
        <v>0</v>
      </c>
      <c r="AG30" s="18"/>
      <c r="AH30" s="80"/>
      <c r="AI30" s="23"/>
      <c r="AJ30" s="26"/>
      <c r="AK30" s="27"/>
      <c r="AL30" s="27"/>
      <c r="AM30" s="27"/>
      <c r="AN30" s="1"/>
      <c r="AO30" s="1"/>
    </row>
    <row r="31" spans="1:41" ht="15" customHeight="1" x14ac:dyDescent="0.15">
      <c r="A31" s="1"/>
      <c r="B31" s="8"/>
      <c r="C31" s="8"/>
      <c r="D31" s="7"/>
      <c r="E31" s="23"/>
      <c r="F31" s="23"/>
      <c r="G31" s="23"/>
      <c r="H31" s="34"/>
      <c r="I31" s="23"/>
      <c r="J31" s="23"/>
      <c r="K31" s="23"/>
      <c r="L31" s="23"/>
      <c r="M31" s="23"/>
      <c r="N31" s="23"/>
      <c r="O31" s="23"/>
      <c r="P31" s="23"/>
      <c r="Q31" s="34"/>
      <c r="R31" s="23"/>
      <c r="S31" s="23"/>
      <c r="T31" s="23"/>
      <c r="U31" s="23"/>
      <c r="V31" s="27"/>
      <c r="W31" s="27"/>
      <c r="X31" s="27"/>
      <c r="Y31" s="27"/>
      <c r="Z31" s="27"/>
      <c r="AA31" s="28"/>
      <c r="AB31" s="23"/>
      <c r="AC31" s="23"/>
      <c r="AD31" s="23"/>
      <c r="AE31" s="30"/>
      <c r="AF31" s="23"/>
      <c r="AG31" s="23"/>
      <c r="AH31" s="23"/>
      <c r="AI31" s="23"/>
      <c r="AJ31" s="26"/>
      <c r="AK31" s="27"/>
      <c r="AL31" s="27"/>
      <c r="AM31" s="27"/>
      <c r="AN31" s="1"/>
      <c r="AO31" s="1"/>
    </row>
    <row r="32" spans="1:41" ht="15" customHeight="1" x14ac:dyDescent="0.15">
      <c r="A32" s="1"/>
      <c r="B32" s="8"/>
      <c r="C32" s="8"/>
      <c r="D32" s="7"/>
      <c r="E32" s="23"/>
      <c r="F32" s="23"/>
      <c r="G32" s="16"/>
      <c r="H32" s="36"/>
      <c r="I32" s="23"/>
      <c r="J32" s="23"/>
      <c r="K32" s="23"/>
      <c r="L32" s="23"/>
      <c r="M32" s="23"/>
      <c r="N32" s="16"/>
      <c r="O32" s="16"/>
      <c r="P32" s="16"/>
      <c r="Q32" s="36"/>
      <c r="R32" s="23"/>
      <c r="S32" s="23"/>
      <c r="T32" s="23"/>
      <c r="U32" s="23"/>
      <c r="V32" s="27"/>
      <c r="W32" s="27"/>
      <c r="X32" s="27"/>
      <c r="Y32" s="27"/>
      <c r="Z32" s="27"/>
      <c r="AA32" s="37"/>
      <c r="AB32" s="16"/>
      <c r="AC32" s="16"/>
      <c r="AD32" s="16"/>
      <c r="AE32" s="23"/>
      <c r="AF32" s="23"/>
      <c r="AG32" s="23"/>
      <c r="AH32" s="23"/>
      <c r="AI32" s="23"/>
      <c r="AJ32" s="32"/>
      <c r="AK32" s="27"/>
      <c r="AL32" s="27"/>
      <c r="AM32" s="27"/>
      <c r="AN32" s="1"/>
      <c r="AO32" s="1"/>
    </row>
    <row r="33" spans="1:41" ht="15" customHeight="1" x14ac:dyDescent="0.15">
      <c r="A33" s="1"/>
      <c r="B33" s="8"/>
      <c r="C33" s="8"/>
      <c r="D33" s="7"/>
      <c r="E33" s="81" t="s">
        <v>58</v>
      </c>
      <c r="F33" s="82"/>
      <c r="G33" s="82"/>
      <c r="H33" s="82"/>
      <c r="I33" s="82"/>
      <c r="J33" s="82"/>
      <c r="K33" s="82"/>
      <c r="L33" s="83"/>
      <c r="M33" s="23"/>
      <c r="N33" s="81" t="s">
        <v>69</v>
      </c>
      <c r="O33" s="82"/>
      <c r="P33" s="82"/>
      <c r="Q33" s="82"/>
      <c r="R33" s="82"/>
      <c r="S33" s="82"/>
      <c r="T33" s="82"/>
      <c r="U33" s="83"/>
      <c r="V33" s="27"/>
      <c r="W33" s="81" t="s">
        <v>70</v>
      </c>
      <c r="X33" s="82"/>
      <c r="Y33" s="82"/>
      <c r="Z33" s="82"/>
      <c r="AA33" s="82"/>
      <c r="AB33" s="82"/>
      <c r="AC33" s="82"/>
      <c r="AD33" s="83"/>
      <c r="AE33" s="27"/>
      <c r="AF33" s="87" t="s">
        <v>61</v>
      </c>
      <c r="AG33" s="88"/>
      <c r="AH33" s="88"/>
      <c r="AI33" s="88"/>
      <c r="AJ33" s="88"/>
      <c r="AK33" s="88"/>
      <c r="AL33" s="88"/>
      <c r="AM33" s="89"/>
      <c r="AN33" s="1"/>
      <c r="AO33" s="1"/>
    </row>
    <row r="34" spans="1:41" ht="15" customHeight="1" x14ac:dyDescent="0.15">
      <c r="A34" s="1"/>
      <c r="B34" s="8"/>
      <c r="C34" s="8"/>
      <c r="D34" s="7"/>
      <c r="E34" s="84"/>
      <c r="F34" s="85"/>
      <c r="G34" s="85"/>
      <c r="H34" s="85"/>
      <c r="I34" s="85"/>
      <c r="J34" s="85"/>
      <c r="K34" s="85"/>
      <c r="L34" s="86"/>
      <c r="M34" s="23"/>
      <c r="N34" s="84"/>
      <c r="O34" s="85"/>
      <c r="P34" s="85"/>
      <c r="Q34" s="85"/>
      <c r="R34" s="85"/>
      <c r="S34" s="85"/>
      <c r="T34" s="85"/>
      <c r="U34" s="86"/>
      <c r="V34" s="27"/>
      <c r="W34" s="84"/>
      <c r="X34" s="85"/>
      <c r="Y34" s="85"/>
      <c r="Z34" s="85"/>
      <c r="AA34" s="85"/>
      <c r="AB34" s="85"/>
      <c r="AC34" s="85"/>
      <c r="AD34" s="86"/>
      <c r="AE34" s="27"/>
      <c r="AF34" s="90"/>
      <c r="AG34" s="91"/>
      <c r="AH34" s="91"/>
      <c r="AI34" s="91"/>
      <c r="AJ34" s="91"/>
      <c r="AK34" s="91"/>
      <c r="AL34" s="91"/>
      <c r="AM34" s="92"/>
      <c r="AN34" s="1"/>
      <c r="AO34" s="1"/>
    </row>
    <row r="35" spans="1:41" ht="15" customHeight="1" x14ac:dyDescent="0.1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41" ht="15" customHeight="1" x14ac:dyDescent="0.15">
      <c r="E36" s="30"/>
      <c r="F36" s="30"/>
      <c r="G36" s="30"/>
      <c r="H36" s="30"/>
      <c r="I36" s="30"/>
      <c r="J36" s="30"/>
      <c r="K36" s="30"/>
      <c r="L36" s="30"/>
      <c r="M36" s="30"/>
      <c r="N36" s="38"/>
      <c r="O36" s="30"/>
      <c r="P36" s="30"/>
      <c r="Q36" s="30"/>
      <c r="R36" s="30"/>
      <c r="S36" s="80"/>
      <c r="T36" s="12"/>
      <c r="U36" s="18"/>
      <c r="V36" s="18"/>
      <c r="W36" s="18"/>
      <c r="X36" s="18"/>
      <c r="Y36" s="80"/>
      <c r="Z36" s="30"/>
      <c r="AA36" s="30"/>
      <c r="AB36" s="30"/>
      <c r="AC36" s="30"/>
      <c r="AD36" s="39"/>
      <c r="AE36" s="27"/>
      <c r="AF36" s="30"/>
      <c r="AG36" s="30"/>
      <c r="AH36" s="30"/>
      <c r="AI36" s="30"/>
      <c r="AJ36" s="30"/>
      <c r="AK36" s="30"/>
      <c r="AL36" s="30"/>
      <c r="AM36" s="30"/>
    </row>
    <row r="37" spans="1:41" ht="15" customHeight="1" x14ac:dyDescent="0.15">
      <c r="E37" s="30"/>
      <c r="F37" s="30"/>
      <c r="G37" s="30"/>
      <c r="H37" s="30"/>
      <c r="I37" s="30"/>
      <c r="J37" s="30"/>
      <c r="K37" s="30"/>
      <c r="L37" s="30"/>
      <c r="M37" s="30"/>
      <c r="N37" s="38"/>
      <c r="O37" s="30"/>
      <c r="P37" s="30"/>
      <c r="Q37" s="30"/>
      <c r="R37" s="30"/>
      <c r="S37" s="80"/>
      <c r="T37" s="12"/>
      <c r="U37" s="18">
        <f>O46</f>
        <v>3</v>
      </c>
      <c r="V37" s="18" t="s">
        <v>23</v>
      </c>
      <c r="W37" s="18">
        <f>R46</f>
        <v>2</v>
      </c>
      <c r="X37" s="18"/>
      <c r="Y37" s="80"/>
      <c r="Z37" s="30"/>
      <c r="AA37" s="30"/>
      <c r="AB37" s="30"/>
      <c r="AC37" s="30"/>
      <c r="AD37" s="39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41" ht="15" customHeight="1" x14ac:dyDescent="0.15">
      <c r="E38" s="30"/>
      <c r="F38" s="30"/>
      <c r="G38" s="30"/>
      <c r="H38" s="30"/>
      <c r="I38" s="30"/>
      <c r="J38" s="30"/>
      <c r="K38" s="30"/>
      <c r="L38" s="30"/>
      <c r="M38" s="30"/>
      <c r="N38" s="40"/>
      <c r="O38" s="41"/>
      <c r="P38" s="41"/>
      <c r="Q38" s="41"/>
      <c r="R38" s="41"/>
      <c r="S38" s="15"/>
      <c r="T38" s="13"/>
      <c r="U38" s="17">
        <f>T46</f>
        <v>0</v>
      </c>
      <c r="V38" s="16" t="s">
        <v>24</v>
      </c>
      <c r="W38" s="2">
        <f>X46</f>
        <v>0</v>
      </c>
      <c r="X38" s="15"/>
      <c r="Y38" s="15"/>
      <c r="Z38" s="41"/>
      <c r="AA38" s="41"/>
      <c r="AB38" s="41"/>
      <c r="AC38" s="41"/>
      <c r="AD38" s="42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41" ht="15" customHeight="1" x14ac:dyDescent="0.15"/>
    <row r="40" spans="1:41" ht="15" customHeight="1" x14ac:dyDescent="0.15">
      <c r="Y40" t="s">
        <v>53</v>
      </c>
    </row>
    <row r="41" spans="1:41" ht="24.75" customHeight="1" x14ac:dyDescent="0.15">
      <c r="A41" s="102" t="s">
        <v>30</v>
      </c>
      <c r="B41" s="62"/>
      <c r="C41" s="62"/>
      <c r="D41" s="103"/>
      <c r="E41" s="66">
        <v>0.54166666666666663</v>
      </c>
      <c r="F41" s="67"/>
      <c r="G41" s="68"/>
      <c r="H41" s="5" t="s">
        <v>20</v>
      </c>
      <c r="I41" s="94" t="s">
        <v>72</v>
      </c>
      <c r="J41" s="100"/>
      <c r="K41" s="100"/>
      <c r="L41" s="100"/>
      <c r="M41" s="100"/>
      <c r="N41" s="101"/>
      <c r="O41" s="74">
        <v>6</v>
      </c>
      <c r="P41" s="60"/>
      <c r="Q41" s="43" t="s">
        <v>5</v>
      </c>
      <c r="R41" s="61">
        <v>3</v>
      </c>
      <c r="S41" s="63"/>
      <c r="T41" s="74"/>
      <c r="U41" s="60"/>
      <c r="V41" s="61" t="s">
        <v>31</v>
      </c>
      <c r="W41" s="61"/>
      <c r="X41" s="61"/>
      <c r="Y41" s="63"/>
      <c r="Z41" s="94" t="s">
        <v>71</v>
      </c>
      <c r="AA41" s="95"/>
      <c r="AB41" s="95"/>
      <c r="AC41" s="95"/>
      <c r="AD41" s="95"/>
      <c r="AE41" s="96"/>
      <c r="AF41" s="97" t="s">
        <v>32</v>
      </c>
      <c r="AG41" s="98"/>
      <c r="AH41" s="98"/>
      <c r="AI41" s="99"/>
      <c r="AJ41" s="97" t="s">
        <v>33</v>
      </c>
      <c r="AK41" s="98"/>
      <c r="AL41" s="98"/>
      <c r="AM41" s="99"/>
    </row>
    <row r="42" spans="1:41" ht="24.75" customHeight="1" x14ac:dyDescent="0.15">
      <c r="A42" s="104"/>
      <c r="B42" s="105"/>
      <c r="C42" s="105"/>
      <c r="D42" s="106"/>
      <c r="E42" s="69"/>
      <c r="F42" s="70"/>
      <c r="G42" s="71"/>
      <c r="H42" s="6" t="s">
        <v>21</v>
      </c>
      <c r="I42" s="94" t="s">
        <v>73</v>
      </c>
      <c r="J42" s="100"/>
      <c r="K42" s="100"/>
      <c r="L42" s="100"/>
      <c r="M42" s="100"/>
      <c r="N42" s="101"/>
      <c r="O42" s="74">
        <v>1</v>
      </c>
      <c r="P42" s="60"/>
      <c r="Q42" s="43" t="s">
        <v>5</v>
      </c>
      <c r="R42" s="61">
        <v>4</v>
      </c>
      <c r="S42" s="63"/>
      <c r="T42" s="74"/>
      <c r="U42" s="60"/>
      <c r="V42" s="61" t="s">
        <v>31</v>
      </c>
      <c r="W42" s="61"/>
      <c r="X42" s="61"/>
      <c r="Y42" s="63"/>
      <c r="Z42" s="94" t="s">
        <v>74</v>
      </c>
      <c r="AA42" s="95"/>
      <c r="AB42" s="95"/>
      <c r="AC42" s="95"/>
      <c r="AD42" s="95"/>
      <c r="AE42" s="96"/>
      <c r="AF42" s="97" t="s">
        <v>34</v>
      </c>
      <c r="AG42" s="98"/>
      <c r="AH42" s="98"/>
      <c r="AI42" s="99"/>
      <c r="AJ42" s="97" t="s">
        <v>35</v>
      </c>
      <c r="AK42" s="98"/>
      <c r="AL42" s="98"/>
      <c r="AM42" s="99"/>
    </row>
    <row r="43" spans="1:41" ht="24.75" customHeight="1" x14ac:dyDescent="0.15">
      <c r="A43" s="102" t="s">
        <v>27</v>
      </c>
      <c r="B43" s="62"/>
      <c r="C43" s="62"/>
      <c r="D43" s="103"/>
      <c r="E43" s="66">
        <v>0.56944444444444442</v>
      </c>
      <c r="F43" s="67"/>
      <c r="G43" s="68"/>
      <c r="H43" s="5" t="s">
        <v>20</v>
      </c>
      <c r="I43" s="107" t="s">
        <v>75</v>
      </c>
      <c r="J43" s="108"/>
      <c r="K43" s="108"/>
      <c r="L43" s="108"/>
      <c r="M43" s="108"/>
      <c r="N43" s="108"/>
      <c r="O43" s="74">
        <v>6</v>
      </c>
      <c r="P43" s="60"/>
      <c r="Q43" s="43" t="s">
        <v>5</v>
      </c>
      <c r="R43" s="61">
        <v>1</v>
      </c>
      <c r="S43" s="63"/>
      <c r="T43" s="74"/>
      <c r="U43" s="60"/>
      <c r="V43" s="61" t="s">
        <v>31</v>
      </c>
      <c r="W43" s="61"/>
      <c r="X43" s="61"/>
      <c r="Y43" s="63"/>
      <c r="Z43" s="94" t="s">
        <v>76</v>
      </c>
      <c r="AA43" s="95"/>
      <c r="AB43" s="95"/>
      <c r="AC43" s="95"/>
      <c r="AD43" s="95"/>
      <c r="AE43" s="96"/>
      <c r="AF43" s="97" t="s">
        <v>36</v>
      </c>
      <c r="AG43" s="98"/>
      <c r="AH43" s="98"/>
      <c r="AI43" s="99"/>
      <c r="AJ43" s="97" t="s">
        <v>37</v>
      </c>
      <c r="AK43" s="98"/>
      <c r="AL43" s="98"/>
      <c r="AM43" s="99"/>
    </row>
    <row r="44" spans="1:41" ht="24.75" customHeight="1" x14ac:dyDescent="0.15">
      <c r="A44" s="104"/>
      <c r="B44" s="105"/>
      <c r="C44" s="105"/>
      <c r="D44" s="106"/>
      <c r="E44" s="69"/>
      <c r="F44" s="70"/>
      <c r="G44" s="71"/>
      <c r="H44" s="6" t="s">
        <v>21</v>
      </c>
      <c r="I44" s="107" t="s">
        <v>77</v>
      </c>
      <c r="J44" s="108"/>
      <c r="K44" s="108"/>
      <c r="L44" s="108"/>
      <c r="M44" s="108"/>
      <c r="N44" s="108"/>
      <c r="O44" s="74">
        <v>1</v>
      </c>
      <c r="P44" s="60"/>
      <c r="Q44" s="43" t="s">
        <v>5</v>
      </c>
      <c r="R44" s="61">
        <v>7</v>
      </c>
      <c r="S44" s="63"/>
      <c r="T44" s="74"/>
      <c r="U44" s="60"/>
      <c r="V44" s="61" t="s">
        <v>31</v>
      </c>
      <c r="W44" s="61"/>
      <c r="X44" s="61"/>
      <c r="Y44" s="63"/>
      <c r="Z44" s="94" t="s">
        <v>78</v>
      </c>
      <c r="AA44" s="95"/>
      <c r="AB44" s="95"/>
      <c r="AC44" s="95"/>
      <c r="AD44" s="95"/>
      <c r="AE44" s="96"/>
      <c r="AF44" s="97" t="s">
        <v>38</v>
      </c>
      <c r="AG44" s="98"/>
      <c r="AH44" s="98"/>
      <c r="AI44" s="99"/>
      <c r="AJ44" s="97" t="s">
        <v>39</v>
      </c>
      <c r="AK44" s="98"/>
      <c r="AL44" s="98"/>
      <c r="AM44" s="99"/>
    </row>
    <row r="45" spans="1:41" ht="24.75" customHeight="1" x14ac:dyDescent="0.15">
      <c r="A45" s="102" t="s">
        <v>28</v>
      </c>
      <c r="B45" s="62"/>
      <c r="C45" s="62"/>
      <c r="D45" s="103"/>
      <c r="E45" s="66">
        <v>0.59722222222222199</v>
      </c>
      <c r="F45" s="67"/>
      <c r="G45" s="68"/>
      <c r="H45" s="5" t="s">
        <v>20</v>
      </c>
      <c r="I45" s="109" t="s">
        <v>79</v>
      </c>
      <c r="J45" s="108"/>
      <c r="K45" s="108"/>
      <c r="L45" s="108"/>
      <c r="M45" s="108"/>
      <c r="N45" s="108"/>
      <c r="O45" s="74">
        <v>7</v>
      </c>
      <c r="P45" s="60"/>
      <c r="Q45" s="43" t="s">
        <v>5</v>
      </c>
      <c r="R45" s="61">
        <v>2</v>
      </c>
      <c r="S45" s="63"/>
      <c r="T45" s="74"/>
      <c r="U45" s="60"/>
      <c r="V45" s="61" t="s">
        <v>31</v>
      </c>
      <c r="W45" s="61"/>
      <c r="X45" s="61"/>
      <c r="Y45" s="63"/>
      <c r="Z45" s="94" t="s">
        <v>80</v>
      </c>
      <c r="AA45" s="95"/>
      <c r="AB45" s="95"/>
      <c r="AC45" s="95"/>
      <c r="AD45" s="95"/>
      <c r="AE45" s="96"/>
      <c r="AF45" s="97" t="s">
        <v>41</v>
      </c>
      <c r="AG45" s="98"/>
      <c r="AH45" s="98"/>
      <c r="AI45" s="99"/>
      <c r="AJ45" s="97" t="s">
        <v>42</v>
      </c>
      <c r="AK45" s="98"/>
      <c r="AL45" s="98"/>
      <c r="AM45" s="99"/>
    </row>
    <row r="46" spans="1:41" ht="24.75" customHeight="1" x14ac:dyDescent="0.15">
      <c r="A46" s="104"/>
      <c r="B46" s="105"/>
      <c r="C46" s="105"/>
      <c r="D46" s="106"/>
      <c r="E46" s="69"/>
      <c r="F46" s="70"/>
      <c r="G46" s="71"/>
      <c r="H46" s="6" t="s">
        <v>21</v>
      </c>
      <c r="I46" s="109" t="s">
        <v>81</v>
      </c>
      <c r="J46" s="108"/>
      <c r="K46" s="108"/>
      <c r="L46" s="108"/>
      <c r="M46" s="108"/>
      <c r="N46" s="108"/>
      <c r="O46" s="74">
        <v>3</v>
      </c>
      <c r="P46" s="60"/>
      <c r="Q46" s="43" t="s">
        <v>5</v>
      </c>
      <c r="R46" s="61">
        <v>2</v>
      </c>
      <c r="S46" s="63"/>
      <c r="T46" s="74"/>
      <c r="U46" s="60"/>
      <c r="V46" s="61" t="s">
        <v>31</v>
      </c>
      <c r="W46" s="61"/>
      <c r="X46" s="61"/>
      <c r="Y46" s="63"/>
      <c r="Z46" s="94" t="s">
        <v>82</v>
      </c>
      <c r="AA46" s="95"/>
      <c r="AB46" s="95"/>
      <c r="AC46" s="95"/>
      <c r="AD46" s="95"/>
      <c r="AE46" s="96"/>
      <c r="AF46" s="97" t="s">
        <v>43</v>
      </c>
      <c r="AG46" s="98"/>
      <c r="AH46" s="98"/>
      <c r="AI46" s="99"/>
      <c r="AJ46" s="97" t="s">
        <v>44</v>
      </c>
      <c r="AK46" s="98"/>
      <c r="AL46" s="98"/>
      <c r="AM46" s="99"/>
    </row>
    <row r="47" spans="1:41" ht="24.75" customHeight="1" x14ac:dyDescent="0.15">
      <c r="A47" s="102" t="s">
        <v>29</v>
      </c>
      <c r="B47" s="62"/>
      <c r="C47" s="62"/>
      <c r="D47" s="103"/>
      <c r="E47" s="66">
        <v>0.625</v>
      </c>
      <c r="F47" s="67"/>
      <c r="G47" s="68"/>
      <c r="H47" s="5" t="s">
        <v>20</v>
      </c>
      <c r="I47" s="107" t="s">
        <v>83</v>
      </c>
      <c r="J47" s="108"/>
      <c r="K47" s="108"/>
      <c r="L47" s="108"/>
      <c r="M47" s="108"/>
      <c r="N47" s="108"/>
      <c r="O47" s="74">
        <v>3</v>
      </c>
      <c r="P47" s="60"/>
      <c r="Q47" s="43" t="s">
        <v>5</v>
      </c>
      <c r="R47" s="61">
        <v>1</v>
      </c>
      <c r="S47" s="63"/>
      <c r="T47" s="74"/>
      <c r="U47" s="60"/>
      <c r="V47" s="61" t="s">
        <v>31</v>
      </c>
      <c r="W47" s="61"/>
      <c r="X47" s="61"/>
      <c r="Y47" s="63"/>
      <c r="Z47" s="94" t="s">
        <v>84</v>
      </c>
      <c r="AA47" s="95"/>
      <c r="AB47" s="95"/>
      <c r="AC47" s="95"/>
      <c r="AD47" s="95"/>
      <c r="AE47" s="96"/>
      <c r="AF47" s="97" t="s">
        <v>45</v>
      </c>
      <c r="AG47" s="98"/>
      <c r="AH47" s="98"/>
      <c r="AI47" s="99"/>
      <c r="AJ47" s="97" t="s">
        <v>46</v>
      </c>
      <c r="AK47" s="98"/>
      <c r="AL47" s="98"/>
      <c r="AM47" s="99"/>
    </row>
    <row r="48" spans="1:41" ht="24.75" customHeight="1" x14ac:dyDescent="0.15">
      <c r="A48" s="104"/>
      <c r="B48" s="105"/>
      <c r="C48" s="105"/>
      <c r="D48" s="106"/>
      <c r="E48" s="69"/>
      <c r="F48" s="70"/>
      <c r="G48" s="71"/>
      <c r="H48" s="6" t="s">
        <v>21</v>
      </c>
      <c r="I48" s="107" t="s">
        <v>85</v>
      </c>
      <c r="J48" s="108"/>
      <c r="K48" s="108"/>
      <c r="L48" s="108"/>
      <c r="M48" s="108"/>
      <c r="N48" s="108"/>
      <c r="O48" s="74">
        <v>2</v>
      </c>
      <c r="P48" s="60"/>
      <c r="Q48" s="43" t="s">
        <v>5</v>
      </c>
      <c r="R48" s="61">
        <v>5</v>
      </c>
      <c r="S48" s="63"/>
      <c r="T48" s="74"/>
      <c r="U48" s="60"/>
      <c r="V48" s="61" t="s">
        <v>31</v>
      </c>
      <c r="W48" s="61"/>
      <c r="X48" s="61"/>
      <c r="Y48" s="63"/>
      <c r="Z48" s="94" t="s">
        <v>86</v>
      </c>
      <c r="AA48" s="95"/>
      <c r="AB48" s="95"/>
      <c r="AC48" s="95"/>
      <c r="AD48" s="95"/>
      <c r="AE48" s="96"/>
      <c r="AF48" s="97" t="s">
        <v>47</v>
      </c>
      <c r="AG48" s="98"/>
      <c r="AH48" s="98"/>
      <c r="AI48" s="99"/>
      <c r="AJ48" s="97" t="s">
        <v>48</v>
      </c>
      <c r="AK48" s="98"/>
      <c r="AL48" s="98"/>
      <c r="AM48" s="99"/>
    </row>
  </sheetData>
  <mergeCells count="106">
    <mergeCell ref="AF48:AI48"/>
    <mergeCell ref="AJ48:AM48"/>
    <mergeCell ref="V47:W47"/>
    <mergeCell ref="X47:Y47"/>
    <mergeCell ref="Z47:AE47"/>
    <mergeCell ref="AF47:AI47"/>
    <mergeCell ref="AJ47:AM47"/>
    <mergeCell ref="A47:D48"/>
    <mergeCell ref="E47:G48"/>
    <mergeCell ref="I47:N47"/>
    <mergeCell ref="O47:P47"/>
    <mergeCell ref="R47:S47"/>
    <mergeCell ref="T47:U47"/>
    <mergeCell ref="A45:D46"/>
    <mergeCell ref="E45:G46"/>
    <mergeCell ref="I48:N48"/>
    <mergeCell ref="O48:P48"/>
    <mergeCell ref="R48:S48"/>
    <mergeCell ref="T48:U48"/>
    <mergeCell ref="V48:W48"/>
    <mergeCell ref="X46:Y46"/>
    <mergeCell ref="Z46:AE46"/>
    <mergeCell ref="X48:Y48"/>
    <mergeCell ref="Z48:AE48"/>
    <mergeCell ref="AF45:AI45"/>
    <mergeCell ref="AJ45:AM45"/>
    <mergeCell ref="I46:N46"/>
    <mergeCell ref="O46:P46"/>
    <mergeCell ref="R46:S46"/>
    <mergeCell ref="T46:U46"/>
    <mergeCell ref="V46:W46"/>
    <mergeCell ref="X44:Y44"/>
    <mergeCell ref="Z44:AE44"/>
    <mergeCell ref="AF44:AI44"/>
    <mergeCell ref="AJ44:AM44"/>
    <mergeCell ref="I45:N45"/>
    <mergeCell ref="O45:P45"/>
    <mergeCell ref="R45:S45"/>
    <mergeCell ref="T45:U45"/>
    <mergeCell ref="AF46:AI46"/>
    <mergeCell ref="AJ46:AM46"/>
    <mergeCell ref="V45:W45"/>
    <mergeCell ref="X45:Y45"/>
    <mergeCell ref="Z45:AE45"/>
    <mergeCell ref="X43:Y43"/>
    <mergeCell ref="Z43:AE43"/>
    <mergeCell ref="AF43:AI43"/>
    <mergeCell ref="AJ43:AM43"/>
    <mergeCell ref="I44:N44"/>
    <mergeCell ref="O44:P44"/>
    <mergeCell ref="R44:S44"/>
    <mergeCell ref="T44:U44"/>
    <mergeCell ref="V44:W44"/>
    <mergeCell ref="A43:D44"/>
    <mergeCell ref="E43:G44"/>
    <mergeCell ref="I43:N43"/>
    <mergeCell ref="O43:P43"/>
    <mergeCell ref="R43:S43"/>
    <mergeCell ref="T43:U43"/>
    <mergeCell ref="A41:D42"/>
    <mergeCell ref="E41:G42"/>
    <mergeCell ref="V43:W43"/>
    <mergeCell ref="V41:W41"/>
    <mergeCell ref="X41:Y41"/>
    <mergeCell ref="Z41:AE41"/>
    <mergeCell ref="AF41:AI41"/>
    <mergeCell ref="AJ41:AM41"/>
    <mergeCell ref="I42:N42"/>
    <mergeCell ref="O42:P42"/>
    <mergeCell ref="R42:S42"/>
    <mergeCell ref="T42:U42"/>
    <mergeCell ref="V42:W42"/>
    <mergeCell ref="I41:N41"/>
    <mergeCell ref="O41:P41"/>
    <mergeCell ref="R41:S41"/>
    <mergeCell ref="T41:U41"/>
    <mergeCell ref="X42:Y42"/>
    <mergeCell ref="Z42:AE42"/>
    <mergeCell ref="AF42:AI42"/>
    <mergeCell ref="AJ42:AM42"/>
    <mergeCell ref="AH29:AH30"/>
    <mergeCell ref="E33:L34"/>
    <mergeCell ref="N33:U34"/>
    <mergeCell ref="W33:AD34"/>
    <mergeCell ref="AF33:AM34"/>
    <mergeCell ref="S36:S37"/>
    <mergeCell ref="Y36:Y37"/>
    <mergeCell ref="R22:Z23"/>
    <mergeCell ref="S26:S27"/>
    <mergeCell ref="Y26:Y27"/>
    <mergeCell ref="J29:J30"/>
    <mergeCell ref="P29:P30"/>
    <mergeCell ref="AB29:AB30"/>
    <mergeCell ref="AH9:AH10"/>
    <mergeCell ref="E13:L14"/>
    <mergeCell ref="N13:U14"/>
    <mergeCell ref="W13:AD14"/>
    <mergeCell ref="AF13:AM14"/>
    <mergeCell ref="S16:S17"/>
    <mergeCell ref="Y16:Y17"/>
    <mergeCell ref="R2:Z3"/>
    <mergeCell ref="S6:S7"/>
    <mergeCell ref="Y6:Y7"/>
    <mergeCell ref="J9:J10"/>
    <mergeCell ref="P9:P10"/>
    <mergeCell ref="AB9:AB10"/>
  </mergeCells>
  <phoneticPr fontId="3"/>
  <pageMargins left="0.25" right="0.25" top="0.75" bottom="0.75" header="0.3" footer="0.3"/>
  <pageSetup paperSize="9" orientation="portrait" horizontalDpi="300" verticalDpi="300" r:id="rId1"/>
  <headerFooter>
    <oddHeader xml:space="preserve">&amp;L第10回しばうまカップフットサル大会　順位トーナメント&amp;R2022/12/25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U12予選リーグ</vt:lpstr>
      <vt:lpstr>U12決勝トーナメント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磯部智洋</dc:creator>
  <cp:lastModifiedBy>磯部智洋</cp:lastModifiedBy>
  <cp:lastPrinted>2021-02-07T13:20:18Z</cp:lastPrinted>
  <dcterms:created xsi:type="dcterms:W3CDTF">2015-01-29T14:47:15Z</dcterms:created>
  <dcterms:modified xsi:type="dcterms:W3CDTF">2022-12-25T10:50:45Z</dcterms:modified>
</cp:coreProperties>
</file>