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12" windowHeight="8112" activeTab="2"/>
  </bookViews>
  <sheets>
    <sheet name="グループＡ予選" sheetId="1" r:id="rId1"/>
    <sheet name="グループＢ予選" sheetId="2" r:id="rId2"/>
    <sheet name="グループＣ予選" sheetId="3" r:id="rId3"/>
    <sheet name="グループＤ予選" sheetId="4" r:id="rId4"/>
    <sheet name="グループE予選" sheetId="5" r:id="rId5"/>
    <sheet name="京ヶ瀬小学校" sheetId="6" r:id="rId6"/>
    <sheet name="京ヶ瀬体育館" sheetId="7" r:id="rId7"/>
    <sheet name="安田体育館A" sheetId="8" r:id="rId8"/>
    <sheet name="安田体育館B" sheetId="9" r:id="rId9"/>
    <sheet name="笹岡小学校" sheetId="10" r:id="rId10"/>
  </sheets>
  <definedNames/>
  <calcPr fullCalcOnLoad="1"/>
</workbook>
</file>

<file path=xl/sharedStrings.xml><?xml version="1.0" encoding="utf-8"?>
<sst xmlns="http://schemas.openxmlformats.org/spreadsheetml/2006/main" count="993" uniqueCount="117">
  <si>
    <t>開始時刻</t>
  </si>
  <si>
    <t>対戦カード</t>
  </si>
  <si>
    <t>第１試合</t>
  </si>
  <si>
    <t>第２試合</t>
  </si>
  <si>
    <t>第３試合</t>
  </si>
  <si>
    <t>第４試合</t>
  </si>
  <si>
    <t>第５試合</t>
  </si>
  <si>
    <t>第６試合</t>
  </si>
  <si>
    <t>対</t>
  </si>
  <si>
    <t>水原</t>
  </si>
  <si>
    <t>京ヶ瀬</t>
  </si>
  <si>
    <t>第７試合</t>
  </si>
  <si>
    <t>第８試合</t>
  </si>
  <si>
    <t>第９試合</t>
  </si>
  <si>
    <t>第１０試合</t>
  </si>
  <si>
    <t>審判</t>
  </si>
  <si>
    <t>桜が丘</t>
  </si>
  <si>
    <t>浜浦</t>
  </si>
  <si>
    <t>東中野山</t>
  </si>
  <si>
    <t>五十公野</t>
  </si>
  <si>
    <t>MONO</t>
  </si>
  <si>
    <t>ビルボ－ド</t>
  </si>
  <si>
    <t>加茂</t>
  </si>
  <si>
    <t>CALNAVAL</t>
  </si>
  <si>
    <t>南浜</t>
  </si>
  <si>
    <t>南浜</t>
  </si>
  <si>
    <t>UNITE</t>
  </si>
  <si>
    <t>ＦＣシバタ</t>
  </si>
  <si>
    <t>紫竹山</t>
  </si>
  <si>
    <t>　</t>
  </si>
  <si>
    <t>荒川</t>
  </si>
  <si>
    <t>加治川</t>
  </si>
  <si>
    <t>ＢＷ</t>
  </si>
  <si>
    <t>早通</t>
  </si>
  <si>
    <t>豊照</t>
  </si>
  <si>
    <t>bandai12</t>
  </si>
  <si>
    <t>bandai</t>
  </si>
  <si>
    <t>シバタ</t>
  </si>
  <si>
    <t>リベルタ</t>
  </si>
  <si>
    <t>ＦＣシバタ</t>
  </si>
  <si>
    <t>シバタ</t>
  </si>
  <si>
    <t>勝ち</t>
  </si>
  <si>
    <t>引分</t>
  </si>
  <si>
    <t>負け</t>
  </si>
  <si>
    <t>勝ち点</t>
  </si>
  <si>
    <t>得点</t>
  </si>
  <si>
    <t>失点</t>
  </si>
  <si>
    <t>得失点</t>
  </si>
  <si>
    <t>順位</t>
  </si>
  <si>
    <t>-</t>
  </si>
  <si>
    <t>-</t>
  </si>
  <si>
    <t>-</t>
  </si>
  <si>
    <t>-</t>
  </si>
  <si>
    <t>加茂</t>
  </si>
  <si>
    <t>浜浦</t>
  </si>
  <si>
    <t>紫竹山</t>
  </si>
  <si>
    <t>CALNAVAL</t>
  </si>
  <si>
    <t>東中野山</t>
  </si>
  <si>
    <t>南浜</t>
  </si>
  <si>
    <t>水原</t>
  </si>
  <si>
    <t>加治川</t>
  </si>
  <si>
    <t>BW</t>
  </si>
  <si>
    <t>早通</t>
  </si>
  <si>
    <t>五十公野</t>
  </si>
  <si>
    <t>ビルボ－ド</t>
  </si>
  <si>
    <t>豊照</t>
  </si>
  <si>
    <t>bandai 12</t>
  </si>
  <si>
    <t>UNITE</t>
  </si>
  <si>
    <t>F長岡</t>
  </si>
  <si>
    <t>F長岡</t>
  </si>
  <si>
    <t>MONO</t>
  </si>
  <si>
    <t>グループＤ　京ヶ瀬体育館</t>
  </si>
  <si>
    <t>AFC</t>
  </si>
  <si>
    <t>AFC</t>
  </si>
  <si>
    <t>京ヶ瀬F</t>
  </si>
  <si>
    <t>AFC</t>
  </si>
  <si>
    <t>桜が丘</t>
  </si>
  <si>
    <t>京ヶ瀬F</t>
  </si>
  <si>
    <t>ビルボ－ド</t>
  </si>
  <si>
    <t>ビルボ－ド</t>
  </si>
  <si>
    <t>クレ－シェ</t>
  </si>
  <si>
    <t>クレ－シェ</t>
  </si>
  <si>
    <t>リベルタ</t>
  </si>
  <si>
    <t>リベルタ</t>
  </si>
  <si>
    <t>クレ－シェ</t>
  </si>
  <si>
    <t>リベルタ</t>
  </si>
  <si>
    <t>グル－プC　京ヶ瀬小学校</t>
  </si>
  <si>
    <t>UNITE</t>
  </si>
  <si>
    <t>UNITE</t>
  </si>
  <si>
    <t>荒川</t>
  </si>
  <si>
    <t>グル－プＥ　早通南小学校</t>
  </si>
  <si>
    <t>MONO</t>
  </si>
  <si>
    <t>MONO</t>
  </si>
  <si>
    <t>MONO</t>
  </si>
  <si>
    <t>MONO</t>
  </si>
  <si>
    <t>グル－プA  安田体育館（ステ－ジ側）</t>
  </si>
  <si>
    <t>グル－プB　安田体育館（入り口側）</t>
  </si>
  <si>
    <t>加茂南蒲</t>
  </si>
  <si>
    <t>京ヶ瀬</t>
  </si>
  <si>
    <t>11月18日（土）</t>
  </si>
  <si>
    <t>11月19日（日）</t>
  </si>
  <si>
    <t>11月19日（日）</t>
  </si>
  <si>
    <t>11月19日（日）</t>
  </si>
  <si>
    <t>1位リーグ　京ヶ瀬小学校</t>
  </si>
  <si>
    <t>2位リーグ　京ヶ瀬体育館</t>
  </si>
  <si>
    <t>3位リーグ　安田体育館A（ステージ側）</t>
  </si>
  <si>
    <t>4位リーグ　安田体育館B（入り口側）</t>
  </si>
  <si>
    <t>5位リーグ　笹岡小学校</t>
  </si>
  <si>
    <t>加茂南蒲</t>
  </si>
  <si>
    <t>加茂南蒲</t>
  </si>
  <si>
    <t>BW</t>
  </si>
  <si>
    <t>鳥屋野</t>
  </si>
  <si>
    <t>MONO</t>
  </si>
  <si>
    <t>クレーシェ</t>
  </si>
  <si>
    <t>真砂</t>
  </si>
  <si>
    <t>ビルボード</t>
  </si>
  <si>
    <t>CALNABAL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</si>
</sst>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3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 shrinkToFit="1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44" fillId="0" borderId="13" xfId="0" applyFont="1" applyBorder="1" applyAlignment="1">
      <alignment horizontal="center" vertical="center" shrinkToFit="1"/>
    </xf>
    <xf numFmtId="20" fontId="2" fillId="0" borderId="14" xfId="0" applyNumberFormat="1" applyFont="1" applyBorder="1" applyAlignment="1">
      <alignment horizontal="center" vertical="center" shrinkToFit="1"/>
    </xf>
    <xf numFmtId="20" fontId="2" fillId="0" borderId="10" xfId="0" applyNumberFormat="1" applyFont="1" applyBorder="1" applyAlignment="1">
      <alignment horizontal="center" vertical="center" shrinkToFit="1"/>
    </xf>
    <xf numFmtId="20" fontId="2" fillId="0" borderId="15" xfId="0" applyNumberFormat="1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2" fillId="0" borderId="13" xfId="0" applyFont="1" applyFill="1" applyBorder="1" applyAlignment="1">
      <alignment horizontal="center" vertical="center" shrinkToFit="1"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7" xfId="0" applyNumberFormat="1" applyBorder="1" applyAlignment="1" applyProtection="1">
      <alignment horizontal="center" vertical="center"/>
      <protection/>
    </xf>
    <xf numFmtId="1" fontId="0" fillId="0" borderId="18" xfId="0" applyNumberFormat="1" applyBorder="1" applyAlignment="1" applyProtection="1">
      <alignment horizontal="center" vertical="center"/>
      <protection/>
    </xf>
    <xf numFmtId="1" fontId="0" fillId="0" borderId="11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0" fillId="0" borderId="12" xfId="0" applyNumberFormat="1" applyBorder="1" applyAlignment="1" applyProtection="1">
      <alignment horizontal="center" vertical="center"/>
      <protection/>
    </xf>
    <xf numFmtId="1" fontId="0" fillId="0" borderId="22" xfId="0" applyNumberFormat="1" applyBorder="1" applyAlignment="1" applyProtection="1">
      <alignment horizontal="center" vertical="center"/>
      <protection/>
    </xf>
    <xf numFmtId="1" fontId="0" fillId="0" borderId="23" xfId="0" applyNumberFormat="1" applyBorder="1" applyAlignment="1" applyProtection="1">
      <alignment horizontal="center" vertical="center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ill="1" applyBorder="1" applyAlignment="1" applyProtection="1">
      <alignment horizontal="center" vertical="center" shrinkToFit="1"/>
      <protection/>
    </xf>
    <xf numFmtId="0" fontId="0" fillId="0" borderId="26" xfId="0" applyFill="1" applyBorder="1" applyAlignment="1" applyProtection="1">
      <alignment horizontal="center" vertical="center" shrinkToFit="1"/>
      <protection/>
    </xf>
    <xf numFmtId="0" fontId="0" fillId="0" borderId="27" xfId="0" applyFill="1" applyBorder="1" applyAlignment="1" applyProtection="1">
      <alignment horizontal="center" vertical="center" shrinkToFit="1"/>
      <protection/>
    </xf>
    <xf numFmtId="0" fontId="0" fillId="0" borderId="28" xfId="0" applyFill="1" applyBorder="1" applyAlignment="1" applyProtection="1">
      <alignment horizontal="center" vertical="center" shrinkToFit="1"/>
      <protection/>
    </xf>
    <xf numFmtId="0" fontId="0" fillId="0" borderId="29" xfId="0" applyFill="1" applyBorder="1" applyAlignment="1" applyProtection="1">
      <alignment horizontal="center" vertical="center" shrinkToFit="1"/>
      <protection/>
    </xf>
    <xf numFmtId="0" fontId="0" fillId="0" borderId="30" xfId="0" applyFill="1" applyBorder="1" applyAlignment="1" applyProtection="1">
      <alignment horizontal="center" vertical="center" shrinkToFit="1"/>
      <protection/>
    </xf>
    <xf numFmtId="0" fontId="0" fillId="0" borderId="31" xfId="0" applyFill="1" applyBorder="1" applyAlignment="1" applyProtection="1">
      <alignment horizontal="center" vertical="center" shrinkToFit="1"/>
      <protection/>
    </xf>
    <xf numFmtId="0" fontId="0" fillId="0" borderId="32" xfId="0" applyFill="1" applyBorder="1" applyAlignment="1" applyProtection="1">
      <alignment horizontal="center" vertical="center" shrinkToFit="1"/>
      <protection/>
    </xf>
    <xf numFmtId="0" fontId="0" fillId="0" borderId="33" xfId="0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17" xfId="0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center" shrinkToFit="1"/>
      <protection/>
    </xf>
    <xf numFmtId="56" fontId="0" fillId="0" borderId="22" xfId="0" applyNumberFormat="1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 applyProtection="1">
      <alignment horizontal="center" vertical="center" shrinkToFit="1"/>
      <protection locked="0"/>
    </xf>
    <xf numFmtId="56" fontId="0" fillId="0" borderId="22" xfId="0" applyNumberFormat="1" applyFill="1" applyBorder="1" applyAlignment="1" applyProtection="1">
      <alignment horizontal="center" vertical="center" shrinkToFit="1"/>
      <protection/>
    </xf>
    <xf numFmtId="0" fontId="0" fillId="0" borderId="23" xfId="0" applyFill="1" applyBorder="1" applyAlignment="1" applyProtection="1">
      <alignment horizontal="center" vertical="center" shrinkToFit="1"/>
      <protection/>
    </xf>
    <xf numFmtId="0" fontId="0" fillId="0" borderId="24" xfId="0" applyFill="1" applyBorder="1" applyAlignment="1" applyProtection="1">
      <alignment horizontal="center" vertical="center" shrinkToFit="1"/>
      <protection/>
    </xf>
    <xf numFmtId="176" fontId="0" fillId="0" borderId="22" xfId="0" applyNumberFormat="1" applyFill="1" applyBorder="1" applyAlignment="1" applyProtection="1">
      <alignment horizontal="center" vertical="center" shrinkToFit="1"/>
      <protection/>
    </xf>
    <xf numFmtId="176" fontId="0" fillId="0" borderId="23" xfId="0" applyNumberFormat="1" applyFill="1" applyBorder="1" applyAlignment="1" applyProtection="1">
      <alignment horizontal="center" vertical="center" shrinkToFit="1"/>
      <protection/>
    </xf>
    <xf numFmtId="176" fontId="0" fillId="0" borderId="24" xfId="0" applyNumberFormat="1" applyFill="1" applyBorder="1" applyAlignment="1" applyProtection="1">
      <alignment horizontal="center" vertical="center" shrinkToFit="1"/>
      <protection/>
    </xf>
    <xf numFmtId="56" fontId="42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23" xfId="0" applyFont="1" applyFill="1" applyBorder="1" applyAlignment="1" applyProtection="1">
      <alignment horizontal="center" vertical="center" shrinkToFit="1"/>
      <protection locked="0"/>
    </xf>
    <xf numFmtId="0" fontId="42" fillId="0" borderId="24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3" fillId="0" borderId="13" xfId="0" applyFont="1" applyBorder="1" applyAlignment="1">
      <alignment horizontal="center" vertical="center" shrinkToFit="1"/>
    </xf>
    <xf numFmtId="0" fontId="43" fillId="0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zoomScalePageLayoutView="0" workbookViewId="0" topLeftCell="A1">
      <selection activeCell="A1" sqref="A1:U1"/>
    </sheetView>
  </sheetViews>
  <sheetFormatPr defaultColWidth="2.50390625" defaultRowHeight="13.5"/>
  <cols>
    <col min="1" max="42" width="2.375" style="3" customWidth="1"/>
    <col min="43" max="16384" width="2.50390625" style="3" customWidth="1"/>
  </cols>
  <sheetData>
    <row r="1" spans="1:28" ht="18.75" customHeight="1">
      <c r="A1" s="19" t="s">
        <v>95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2"/>
      <c r="W1" s="2"/>
      <c r="X1" s="2"/>
      <c r="Y1" s="2"/>
      <c r="Z1" s="2"/>
      <c r="AA1" s="2"/>
      <c r="AB1" s="2"/>
    </row>
    <row r="2" spans="1:28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8.75" customHeight="1">
      <c r="A3" s="15" t="s">
        <v>99</v>
      </c>
      <c r="B3" s="15"/>
      <c r="C3" s="15"/>
      <c r="D3" s="15"/>
      <c r="E3" s="15"/>
      <c r="F3" s="16" t="s">
        <v>0</v>
      </c>
      <c r="G3" s="17"/>
      <c r="H3" s="17"/>
      <c r="I3" s="18"/>
      <c r="J3" s="16" t="s">
        <v>1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  <c r="W3" s="15" t="s">
        <v>15</v>
      </c>
      <c r="X3" s="15"/>
      <c r="Y3" s="15"/>
      <c r="Z3" s="16" t="s">
        <v>15</v>
      </c>
      <c r="AA3" s="17"/>
      <c r="AB3" s="18"/>
    </row>
    <row r="4" spans="1:28" ht="18.75" customHeight="1">
      <c r="A4" s="20" t="s">
        <v>2</v>
      </c>
      <c r="B4" s="20"/>
      <c r="C4" s="20"/>
      <c r="D4" s="20"/>
      <c r="E4" s="20"/>
      <c r="F4" s="21">
        <v>0.3958333333333333</v>
      </c>
      <c r="G4" s="22"/>
      <c r="H4" s="22"/>
      <c r="I4" s="23"/>
      <c r="J4" s="24" t="s">
        <v>27</v>
      </c>
      <c r="K4" s="25"/>
      <c r="L4" s="25"/>
      <c r="M4" s="25"/>
      <c r="N4" s="25"/>
      <c r="O4" s="25"/>
      <c r="P4" s="4" t="s">
        <v>8</v>
      </c>
      <c r="Q4" s="25" t="s">
        <v>34</v>
      </c>
      <c r="R4" s="25"/>
      <c r="S4" s="25"/>
      <c r="T4" s="25"/>
      <c r="U4" s="25"/>
      <c r="V4" s="26"/>
      <c r="W4" s="15" t="s">
        <v>16</v>
      </c>
      <c r="X4" s="15"/>
      <c r="Y4" s="15"/>
      <c r="Z4" s="15" t="s">
        <v>10</v>
      </c>
      <c r="AA4" s="15"/>
      <c r="AB4" s="15"/>
    </row>
    <row r="5" spans="1:28" ht="18.75" customHeight="1">
      <c r="A5" s="20" t="s">
        <v>3</v>
      </c>
      <c r="B5" s="20"/>
      <c r="C5" s="20"/>
      <c r="D5" s="20"/>
      <c r="E5" s="20"/>
      <c r="F5" s="21">
        <v>0.4270833333333333</v>
      </c>
      <c r="G5" s="22"/>
      <c r="H5" s="22"/>
      <c r="I5" s="23"/>
      <c r="J5" s="24" t="s">
        <v>73</v>
      </c>
      <c r="K5" s="25"/>
      <c r="L5" s="25"/>
      <c r="M5" s="25"/>
      <c r="N5" s="25"/>
      <c r="O5" s="25"/>
      <c r="P5" s="4" t="s">
        <v>8</v>
      </c>
      <c r="Q5" s="25" t="s">
        <v>16</v>
      </c>
      <c r="R5" s="25"/>
      <c r="S5" s="25"/>
      <c r="T5" s="25"/>
      <c r="U5" s="25"/>
      <c r="V5" s="26"/>
      <c r="W5" s="27" t="s">
        <v>37</v>
      </c>
      <c r="X5" s="27"/>
      <c r="Y5" s="27"/>
      <c r="Z5" s="27" t="s">
        <v>34</v>
      </c>
      <c r="AA5" s="27"/>
      <c r="AB5" s="27"/>
    </row>
    <row r="6" spans="1:28" ht="18.75" customHeight="1">
      <c r="A6" s="20" t="s">
        <v>4</v>
      </c>
      <c r="B6" s="20"/>
      <c r="C6" s="20"/>
      <c r="D6" s="20"/>
      <c r="E6" s="20"/>
      <c r="F6" s="21">
        <v>0.4583333333333333</v>
      </c>
      <c r="G6" s="22"/>
      <c r="H6" s="22"/>
      <c r="I6" s="23"/>
      <c r="J6" s="24" t="s">
        <v>34</v>
      </c>
      <c r="K6" s="25"/>
      <c r="L6" s="25"/>
      <c r="M6" s="25"/>
      <c r="N6" s="25"/>
      <c r="O6" s="25"/>
      <c r="P6" s="4" t="s">
        <v>8</v>
      </c>
      <c r="Q6" s="25" t="s">
        <v>74</v>
      </c>
      <c r="R6" s="25"/>
      <c r="S6" s="25"/>
      <c r="T6" s="25"/>
      <c r="U6" s="25"/>
      <c r="V6" s="26"/>
      <c r="W6" s="15" t="s">
        <v>72</v>
      </c>
      <c r="X6" s="15"/>
      <c r="Y6" s="15"/>
      <c r="Z6" s="27" t="s">
        <v>16</v>
      </c>
      <c r="AA6" s="27"/>
      <c r="AB6" s="27"/>
    </row>
    <row r="7" spans="1:28" ht="18.75" customHeight="1">
      <c r="A7" s="20" t="s">
        <v>5</v>
      </c>
      <c r="B7" s="20"/>
      <c r="C7" s="20"/>
      <c r="D7" s="20"/>
      <c r="E7" s="20"/>
      <c r="F7" s="21">
        <v>0.4895833333333333</v>
      </c>
      <c r="G7" s="22"/>
      <c r="H7" s="22"/>
      <c r="I7" s="23"/>
      <c r="J7" s="24" t="s">
        <v>39</v>
      </c>
      <c r="K7" s="25"/>
      <c r="L7" s="25"/>
      <c r="M7" s="25"/>
      <c r="N7" s="25"/>
      <c r="O7" s="25"/>
      <c r="P7" s="4" t="s">
        <v>8</v>
      </c>
      <c r="Q7" s="25" t="s">
        <v>73</v>
      </c>
      <c r="R7" s="25"/>
      <c r="S7" s="25"/>
      <c r="T7" s="25"/>
      <c r="U7" s="25"/>
      <c r="V7" s="25"/>
      <c r="W7" s="15" t="s">
        <v>34</v>
      </c>
      <c r="X7" s="15"/>
      <c r="Y7" s="15"/>
      <c r="Z7" s="27" t="s">
        <v>10</v>
      </c>
      <c r="AA7" s="27"/>
      <c r="AB7" s="27"/>
    </row>
    <row r="8" spans="1:28" ht="18.75" customHeight="1">
      <c r="A8" s="20" t="s">
        <v>6</v>
      </c>
      <c r="B8" s="20"/>
      <c r="C8" s="20"/>
      <c r="D8" s="20"/>
      <c r="E8" s="20"/>
      <c r="F8" s="21">
        <v>0.5208333333333334</v>
      </c>
      <c r="G8" s="22"/>
      <c r="H8" s="22"/>
      <c r="I8" s="23"/>
      <c r="J8" s="24" t="s">
        <v>16</v>
      </c>
      <c r="K8" s="25"/>
      <c r="L8" s="25"/>
      <c r="M8" s="25"/>
      <c r="N8" s="25"/>
      <c r="O8" s="25"/>
      <c r="P8" s="4" t="s">
        <v>8</v>
      </c>
      <c r="Q8" s="25" t="s">
        <v>74</v>
      </c>
      <c r="R8" s="25"/>
      <c r="S8" s="25"/>
      <c r="T8" s="25"/>
      <c r="U8" s="25"/>
      <c r="V8" s="26"/>
      <c r="W8" s="27" t="s">
        <v>40</v>
      </c>
      <c r="X8" s="27"/>
      <c r="Y8" s="27"/>
      <c r="Z8" s="15" t="s">
        <v>72</v>
      </c>
      <c r="AA8" s="15"/>
      <c r="AB8" s="15"/>
    </row>
    <row r="9" spans="1:28" ht="18.75" customHeight="1">
      <c r="A9" s="20" t="s">
        <v>7</v>
      </c>
      <c r="B9" s="20"/>
      <c r="C9" s="20"/>
      <c r="D9" s="20"/>
      <c r="E9" s="20"/>
      <c r="F9" s="21">
        <v>0.5520833333333334</v>
      </c>
      <c r="G9" s="22"/>
      <c r="H9" s="22"/>
      <c r="I9" s="23"/>
      <c r="J9" s="24" t="s">
        <v>34</v>
      </c>
      <c r="K9" s="25"/>
      <c r="L9" s="25"/>
      <c r="M9" s="25"/>
      <c r="N9" s="25"/>
      <c r="O9" s="25"/>
      <c r="P9" s="4" t="s">
        <v>8</v>
      </c>
      <c r="Q9" s="25" t="s">
        <v>72</v>
      </c>
      <c r="R9" s="25"/>
      <c r="S9" s="25"/>
      <c r="T9" s="25"/>
      <c r="U9" s="25"/>
      <c r="V9" s="25"/>
      <c r="W9" s="27" t="s">
        <v>37</v>
      </c>
      <c r="X9" s="27"/>
      <c r="Y9" s="27"/>
      <c r="Z9" s="15" t="s">
        <v>10</v>
      </c>
      <c r="AA9" s="15"/>
      <c r="AB9" s="15"/>
    </row>
    <row r="10" spans="1:28" ht="18.75" customHeight="1">
      <c r="A10" s="20" t="s">
        <v>11</v>
      </c>
      <c r="B10" s="20"/>
      <c r="C10" s="20"/>
      <c r="D10" s="20"/>
      <c r="E10" s="20"/>
      <c r="F10" s="21">
        <v>0.5833333333333334</v>
      </c>
      <c r="G10" s="22"/>
      <c r="H10" s="22"/>
      <c r="I10" s="23"/>
      <c r="J10" s="24" t="s">
        <v>39</v>
      </c>
      <c r="K10" s="25"/>
      <c r="L10" s="25"/>
      <c r="M10" s="25"/>
      <c r="N10" s="25"/>
      <c r="O10" s="25"/>
      <c r="P10" s="4" t="s">
        <v>8</v>
      </c>
      <c r="Q10" s="25" t="s">
        <v>16</v>
      </c>
      <c r="R10" s="25"/>
      <c r="S10" s="25"/>
      <c r="T10" s="25"/>
      <c r="U10" s="25"/>
      <c r="V10" s="26"/>
      <c r="W10" s="27" t="s">
        <v>34</v>
      </c>
      <c r="X10" s="27"/>
      <c r="Y10" s="27"/>
      <c r="Z10" s="27" t="s">
        <v>72</v>
      </c>
      <c r="AA10" s="27"/>
      <c r="AB10" s="27"/>
    </row>
    <row r="11" spans="1:28" ht="18.75" customHeight="1">
      <c r="A11" s="20" t="s">
        <v>12</v>
      </c>
      <c r="B11" s="20"/>
      <c r="C11" s="20"/>
      <c r="D11" s="20"/>
      <c r="E11" s="20"/>
      <c r="F11" s="21">
        <v>0.6145833333333334</v>
      </c>
      <c r="G11" s="22"/>
      <c r="H11" s="22"/>
      <c r="I11" s="23"/>
      <c r="J11" s="24" t="s">
        <v>72</v>
      </c>
      <c r="K11" s="25"/>
      <c r="L11" s="25"/>
      <c r="M11" s="25"/>
      <c r="N11" s="25"/>
      <c r="O11" s="25"/>
      <c r="P11" s="4" t="s">
        <v>8</v>
      </c>
      <c r="Q11" s="25" t="s">
        <v>74</v>
      </c>
      <c r="R11" s="25"/>
      <c r="S11" s="25"/>
      <c r="T11" s="25"/>
      <c r="U11" s="25"/>
      <c r="V11" s="26"/>
      <c r="W11" s="15" t="s">
        <v>40</v>
      </c>
      <c r="X11" s="15"/>
      <c r="Y11" s="15"/>
      <c r="Z11" s="27" t="s">
        <v>16</v>
      </c>
      <c r="AA11" s="27"/>
      <c r="AB11" s="27"/>
    </row>
    <row r="12" spans="1:28" ht="18.75" customHeight="1">
      <c r="A12" s="20" t="s">
        <v>13</v>
      </c>
      <c r="B12" s="20"/>
      <c r="C12" s="20"/>
      <c r="D12" s="20"/>
      <c r="E12" s="20"/>
      <c r="F12" s="21">
        <v>0.6458333333333334</v>
      </c>
      <c r="G12" s="22"/>
      <c r="H12" s="22"/>
      <c r="I12" s="23"/>
      <c r="J12" s="24" t="s">
        <v>34</v>
      </c>
      <c r="K12" s="25"/>
      <c r="L12" s="25"/>
      <c r="M12" s="25"/>
      <c r="N12" s="25"/>
      <c r="O12" s="25"/>
      <c r="P12" s="4" t="s">
        <v>8</v>
      </c>
      <c r="Q12" s="25" t="s">
        <v>16</v>
      </c>
      <c r="R12" s="25"/>
      <c r="S12" s="25"/>
      <c r="T12" s="25"/>
      <c r="U12" s="25"/>
      <c r="V12" s="26"/>
      <c r="W12" s="15" t="s">
        <v>72</v>
      </c>
      <c r="X12" s="15"/>
      <c r="Y12" s="15"/>
      <c r="Z12" s="27" t="s">
        <v>10</v>
      </c>
      <c r="AA12" s="27"/>
      <c r="AB12" s="27"/>
    </row>
    <row r="13" spans="1:28" ht="18.75" customHeight="1">
      <c r="A13" s="20" t="s">
        <v>14</v>
      </c>
      <c r="B13" s="20"/>
      <c r="C13" s="20"/>
      <c r="D13" s="20"/>
      <c r="E13" s="20"/>
      <c r="F13" s="21">
        <v>0.6770833333333334</v>
      </c>
      <c r="G13" s="22"/>
      <c r="H13" s="22"/>
      <c r="I13" s="23"/>
      <c r="J13" s="24" t="s">
        <v>39</v>
      </c>
      <c r="K13" s="25"/>
      <c r="L13" s="25"/>
      <c r="M13" s="25"/>
      <c r="N13" s="25"/>
      <c r="O13" s="25"/>
      <c r="P13" s="4" t="s">
        <v>8</v>
      </c>
      <c r="Q13" s="25" t="s">
        <v>74</v>
      </c>
      <c r="R13" s="25"/>
      <c r="S13" s="25"/>
      <c r="T13" s="25"/>
      <c r="U13" s="25"/>
      <c r="V13" s="25"/>
      <c r="W13" s="27" t="s">
        <v>34</v>
      </c>
      <c r="X13" s="27"/>
      <c r="Y13" s="27"/>
      <c r="Z13" s="15" t="s">
        <v>16</v>
      </c>
      <c r="AA13" s="15"/>
      <c r="AB13" s="15"/>
    </row>
    <row r="14" ht="18.75" customHeight="1"/>
    <row r="15" spans="1:42" ht="45" customHeight="1">
      <c r="A15" s="31"/>
      <c r="B15" s="32"/>
      <c r="C15" s="33"/>
      <c r="D15" s="34" t="s">
        <v>37</v>
      </c>
      <c r="E15" s="35"/>
      <c r="F15" s="36"/>
      <c r="G15" s="34" t="s">
        <v>65</v>
      </c>
      <c r="H15" s="35"/>
      <c r="I15" s="36"/>
      <c r="J15" s="34" t="s">
        <v>75</v>
      </c>
      <c r="K15" s="35"/>
      <c r="L15" s="36"/>
      <c r="M15" s="34" t="s">
        <v>76</v>
      </c>
      <c r="N15" s="35"/>
      <c r="O15" s="36"/>
      <c r="P15" s="34" t="s">
        <v>77</v>
      </c>
      <c r="Q15" s="35"/>
      <c r="R15" s="36"/>
      <c r="S15" s="29" t="s">
        <v>41</v>
      </c>
      <c r="T15" s="29"/>
      <c r="U15" s="30"/>
      <c r="V15" s="28" t="s">
        <v>42</v>
      </c>
      <c r="W15" s="29"/>
      <c r="X15" s="30"/>
      <c r="Y15" s="28" t="s">
        <v>43</v>
      </c>
      <c r="Z15" s="29"/>
      <c r="AA15" s="29"/>
      <c r="AB15" s="43" t="s">
        <v>44</v>
      </c>
      <c r="AC15" s="44"/>
      <c r="AD15" s="45"/>
      <c r="AE15" s="28" t="s">
        <v>45</v>
      </c>
      <c r="AF15" s="29"/>
      <c r="AG15" s="30"/>
      <c r="AH15" s="28" t="s">
        <v>46</v>
      </c>
      <c r="AI15" s="29"/>
      <c r="AJ15" s="30"/>
      <c r="AK15" s="28" t="s">
        <v>47</v>
      </c>
      <c r="AL15" s="29"/>
      <c r="AM15" s="30"/>
      <c r="AN15" s="43" t="s">
        <v>48</v>
      </c>
      <c r="AO15" s="44"/>
      <c r="AP15" s="45"/>
    </row>
    <row r="16" spans="1:42" ht="15" customHeight="1">
      <c r="A16" s="55" t="str">
        <f>D15</f>
        <v>シバタ</v>
      </c>
      <c r="B16" s="56"/>
      <c r="C16" s="57"/>
      <c r="D16" s="64"/>
      <c r="E16" s="65"/>
      <c r="F16" s="66"/>
      <c r="G16" s="73" t="str">
        <f>IF(OR(G17="",I17=""),"",IF(G17&gt;I17,"○",IF(G17&lt;I17,"×",IF(G17=I17,"△"))))</f>
        <v>○</v>
      </c>
      <c r="H16" s="74"/>
      <c r="I16" s="75"/>
      <c r="J16" s="73" t="str">
        <f>IF(OR(J17="",L17=""),"",IF(J17&gt;L17,"○",IF(J17&lt;L17,"×",IF(J17=L17,"△"))))</f>
        <v>○</v>
      </c>
      <c r="K16" s="74"/>
      <c r="L16" s="75"/>
      <c r="M16" s="73" t="str">
        <f>IF(OR(M17="",O17=""),"",IF(M17&gt;O17,"○",IF(M17&lt;O17,"×",IF(M17=O17,"△"))))</f>
        <v>×</v>
      </c>
      <c r="N16" s="74"/>
      <c r="O16" s="75"/>
      <c r="P16" s="73" t="str">
        <f>IF(OR(P17="",R17=""),"",IF(P17&gt;R17,"○",IF(P17&lt;R17,"×",IF(P17=R17,"△"))))</f>
        <v>×</v>
      </c>
      <c r="Q16" s="74"/>
      <c r="R16" s="75"/>
      <c r="S16" s="28">
        <f>COUNTIF(D16:R16,"○")</f>
        <v>2</v>
      </c>
      <c r="T16" s="29"/>
      <c r="U16" s="30"/>
      <c r="V16" s="28">
        <f>COUNTIF(D16:R16,"△")</f>
        <v>0</v>
      </c>
      <c r="W16" s="29"/>
      <c r="X16" s="30"/>
      <c r="Y16" s="28">
        <f>COUNTIF(D16:R16,"×")</f>
        <v>2</v>
      </c>
      <c r="Z16" s="29"/>
      <c r="AA16" s="30"/>
      <c r="AB16" s="46">
        <f>(S16*3)+V16+(Y16/100)</f>
        <v>6.02</v>
      </c>
      <c r="AC16" s="47"/>
      <c r="AD16" s="48"/>
      <c r="AE16" s="28">
        <f>SUM(G17+J17+M17+P17)</f>
        <v>15</v>
      </c>
      <c r="AF16" s="29"/>
      <c r="AG16" s="30"/>
      <c r="AH16" s="28">
        <f>SUM(-I17-L17-O17-R17)</f>
        <v>-9</v>
      </c>
      <c r="AI16" s="29"/>
      <c r="AJ16" s="30"/>
      <c r="AK16" s="28">
        <f>SUM(AE16:AJ17)</f>
        <v>6</v>
      </c>
      <c r="AL16" s="29"/>
      <c r="AM16" s="30"/>
      <c r="AN16" s="46">
        <v>3</v>
      </c>
      <c r="AO16" s="47"/>
      <c r="AP16" s="48"/>
    </row>
    <row r="17" spans="1:42" ht="15" customHeight="1">
      <c r="A17" s="58"/>
      <c r="B17" s="59"/>
      <c r="C17" s="60"/>
      <c r="D17" s="67"/>
      <c r="E17" s="68"/>
      <c r="F17" s="69"/>
      <c r="G17" s="5">
        <v>4</v>
      </c>
      <c r="H17" s="6" t="s">
        <v>49</v>
      </c>
      <c r="I17" s="7">
        <v>1</v>
      </c>
      <c r="J17" s="5">
        <v>8</v>
      </c>
      <c r="K17" s="6" t="s">
        <v>49</v>
      </c>
      <c r="L17" s="7">
        <v>1</v>
      </c>
      <c r="M17" s="5">
        <v>3</v>
      </c>
      <c r="N17" s="6" t="s">
        <v>49</v>
      </c>
      <c r="O17" s="7">
        <v>6</v>
      </c>
      <c r="P17" s="5">
        <v>0</v>
      </c>
      <c r="Q17" s="6" t="s">
        <v>49</v>
      </c>
      <c r="R17" s="7">
        <v>1</v>
      </c>
      <c r="S17" s="37"/>
      <c r="T17" s="38"/>
      <c r="U17" s="39"/>
      <c r="V17" s="37"/>
      <c r="W17" s="38"/>
      <c r="X17" s="39"/>
      <c r="Y17" s="37"/>
      <c r="Z17" s="38"/>
      <c r="AA17" s="39"/>
      <c r="AB17" s="49"/>
      <c r="AC17" s="50"/>
      <c r="AD17" s="51"/>
      <c r="AE17" s="37"/>
      <c r="AF17" s="38"/>
      <c r="AG17" s="39"/>
      <c r="AH17" s="37"/>
      <c r="AI17" s="38"/>
      <c r="AJ17" s="39"/>
      <c r="AK17" s="37"/>
      <c r="AL17" s="38"/>
      <c r="AM17" s="39"/>
      <c r="AN17" s="49"/>
      <c r="AO17" s="50"/>
      <c r="AP17" s="51"/>
    </row>
    <row r="18" spans="1:42" ht="15" customHeight="1">
      <c r="A18" s="61"/>
      <c r="B18" s="62"/>
      <c r="C18" s="63"/>
      <c r="D18" s="70"/>
      <c r="E18" s="71"/>
      <c r="F18" s="72"/>
      <c r="G18" s="76"/>
      <c r="H18" s="77"/>
      <c r="I18" s="78"/>
      <c r="J18" s="76"/>
      <c r="K18" s="77"/>
      <c r="L18" s="78"/>
      <c r="M18" s="76"/>
      <c r="N18" s="77"/>
      <c r="O18" s="78"/>
      <c r="P18" s="76"/>
      <c r="Q18" s="77"/>
      <c r="R18" s="78"/>
      <c r="S18" s="40"/>
      <c r="T18" s="41"/>
      <c r="U18" s="42"/>
      <c r="V18" s="40"/>
      <c r="W18" s="41"/>
      <c r="X18" s="42"/>
      <c r="Y18" s="40"/>
      <c r="Z18" s="41"/>
      <c r="AA18" s="42"/>
      <c r="AB18" s="52"/>
      <c r="AC18" s="53"/>
      <c r="AD18" s="54"/>
      <c r="AE18" s="40"/>
      <c r="AF18" s="41"/>
      <c r="AG18" s="42"/>
      <c r="AH18" s="40"/>
      <c r="AI18" s="41"/>
      <c r="AJ18" s="42"/>
      <c r="AK18" s="40"/>
      <c r="AL18" s="41"/>
      <c r="AM18" s="42"/>
      <c r="AN18" s="52"/>
      <c r="AO18" s="53"/>
      <c r="AP18" s="54"/>
    </row>
    <row r="19" spans="1:42" ht="15" customHeight="1">
      <c r="A19" s="55" t="str">
        <f>G15</f>
        <v>豊照</v>
      </c>
      <c r="B19" s="56"/>
      <c r="C19" s="57"/>
      <c r="D19" s="73" t="str">
        <f>IF(OR(G17="",I17=""),"",IF(D20&gt;F20,"○",IF(D20&lt;F20,"×",IF(D20=F20,"△"))))</f>
        <v>×</v>
      </c>
      <c r="E19" s="74"/>
      <c r="F19" s="75"/>
      <c r="G19" s="64">
        <f>IF(OR(G20="",I20=""),"",IF(G20&gt;=I20,"○",IF(G20&lt;=I20,"×",IF(G20=I20,"△"))))</f>
      </c>
      <c r="H19" s="65"/>
      <c r="I19" s="66"/>
      <c r="J19" s="73" t="str">
        <f>IF(OR(J20="",L20=""),"",IF(J20&gt;L20,"○",IF(J20&lt;L20,"×",IF(J20=L20,"△"))))</f>
        <v>○</v>
      </c>
      <c r="K19" s="74"/>
      <c r="L19" s="75"/>
      <c r="M19" s="73" t="str">
        <f>IF(OR(M20="",O20=""),"",IF(M20&gt;O20,"○",IF(M20&lt;O20,"×",IF(M20=O20,"△"))))</f>
        <v>×</v>
      </c>
      <c r="N19" s="74"/>
      <c r="O19" s="75"/>
      <c r="P19" s="73" t="str">
        <f>IF(OR(P20="",R20=""),"",IF(P20&gt;R20,"○",IF(P20&lt;R20,"×",IF(P20=R20,"△"))))</f>
        <v>○</v>
      </c>
      <c r="Q19" s="74"/>
      <c r="R19" s="75"/>
      <c r="S19" s="28">
        <f>COUNTIF(D19:R19,"○")</f>
        <v>2</v>
      </c>
      <c r="T19" s="29"/>
      <c r="U19" s="30"/>
      <c r="V19" s="28">
        <f>COUNTIF(D19:R19,"△")</f>
        <v>0</v>
      </c>
      <c r="W19" s="29"/>
      <c r="X19" s="30"/>
      <c r="Y19" s="28">
        <f>COUNTIF(D19:R19,"×")</f>
        <v>2</v>
      </c>
      <c r="Z19" s="29"/>
      <c r="AA19" s="30"/>
      <c r="AB19" s="46">
        <f>(S19*3)+V19+(Y19/100)</f>
        <v>6.02</v>
      </c>
      <c r="AC19" s="47"/>
      <c r="AD19" s="48"/>
      <c r="AE19" s="28">
        <f>SUM(I17+J20+M20+P20)</f>
        <v>17</v>
      </c>
      <c r="AF19" s="29"/>
      <c r="AG19" s="30"/>
      <c r="AH19" s="28">
        <f>SUM(-G17-L20-O20-R20)</f>
        <v>-11</v>
      </c>
      <c r="AI19" s="29"/>
      <c r="AJ19" s="30"/>
      <c r="AK19" s="28">
        <f>SUM(AE19:AJ20)</f>
        <v>6</v>
      </c>
      <c r="AL19" s="29"/>
      <c r="AM19" s="30"/>
      <c r="AN19" s="46">
        <v>2</v>
      </c>
      <c r="AO19" s="47"/>
      <c r="AP19" s="48"/>
    </row>
    <row r="20" spans="1:42" ht="15" customHeight="1">
      <c r="A20" s="58"/>
      <c r="B20" s="59"/>
      <c r="C20" s="60"/>
      <c r="D20" s="8">
        <f>IF(I17="","",I17)</f>
        <v>1</v>
      </c>
      <c r="E20" s="9" t="s">
        <v>50</v>
      </c>
      <c r="F20" s="10">
        <f>IF(G17="","",G17)</f>
        <v>4</v>
      </c>
      <c r="G20" s="67"/>
      <c r="H20" s="68"/>
      <c r="I20" s="69"/>
      <c r="J20" s="5">
        <v>5</v>
      </c>
      <c r="K20" s="6" t="s">
        <v>50</v>
      </c>
      <c r="L20" s="7">
        <v>1</v>
      </c>
      <c r="M20" s="5">
        <v>4</v>
      </c>
      <c r="N20" s="6" t="s">
        <v>50</v>
      </c>
      <c r="O20" s="7">
        <v>5</v>
      </c>
      <c r="P20" s="5">
        <v>7</v>
      </c>
      <c r="Q20" s="6" t="s">
        <v>49</v>
      </c>
      <c r="R20" s="7">
        <v>1</v>
      </c>
      <c r="S20" s="37"/>
      <c r="T20" s="38"/>
      <c r="U20" s="39"/>
      <c r="V20" s="37"/>
      <c r="W20" s="38"/>
      <c r="X20" s="39"/>
      <c r="Y20" s="37"/>
      <c r="Z20" s="38"/>
      <c r="AA20" s="39"/>
      <c r="AB20" s="49"/>
      <c r="AC20" s="50"/>
      <c r="AD20" s="51"/>
      <c r="AE20" s="37"/>
      <c r="AF20" s="38"/>
      <c r="AG20" s="39"/>
      <c r="AH20" s="37"/>
      <c r="AI20" s="38"/>
      <c r="AJ20" s="39"/>
      <c r="AK20" s="37"/>
      <c r="AL20" s="38"/>
      <c r="AM20" s="39"/>
      <c r="AN20" s="49"/>
      <c r="AO20" s="50"/>
      <c r="AP20" s="51"/>
    </row>
    <row r="21" spans="1:42" ht="15" customHeight="1">
      <c r="A21" s="61"/>
      <c r="B21" s="62"/>
      <c r="C21" s="63"/>
      <c r="D21" s="79" t="str">
        <f>IF($G$18&lt;&gt;"",TEXT($G$18,"m月d日")," ")</f>
        <v> </v>
      </c>
      <c r="E21" s="80"/>
      <c r="F21" s="81"/>
      <c r="G21" s="70"/>
      <c r="H21" s="71"/>
      <c r="I21" s="72"/>
      <c r="J21" s="76"/>
      <c r="K21" s="77"/>
      <c r="L21" s="78"/>
      <c r="M21" s="76"/>
      <c r="N21" s="77"/>
      <c r="O21" s="78"/>
      <c r="P21" s="76"/>
      <c r="Q21" s="77"/>
      <c r="R21" s="78"/>
      <c r="S21" s="40"/>
      <c r="T21" s="41"/>
      <c r="U21" s="42"/>
      <c r="V21" s="40"/>
      <c r="W21" s="41"/>
      <c r="X21" s="42"/>
      <c r="Y21" s="40"/>
      <c r="Z21" s="41"/>
      <c r="AA21" s="42"/>
      <c r="AB21" s="52"/>
      <c r="AC21" s="53"/>
      <c r="AD21" s="54"/>
      <c r="AE21" s="40"/>
      <c r="AF21" s="41"/>
      <c r="AG21" s="42"/>
      <c r="AH21" s="40"/>
      <c r="AI21" s="41"/>
      <c r="AJ21" s="42"/>
      <c r="AK21" s="40"/>
      <c r="AL21" s="41"/>
      <c r="AM21" s="42"/>
      <c r="AN21" s="52"/>
      <c r="AO21" s="53"/>
      <c r="AP21" s="54"/>
    </row>
    <row r="22" spans="1:42" ht="15" customHeight="1">
      <c r="A22" s="55" t="str">
        <f>J15</f>
        <v>AFC</v>
      </c>
      <c r="B22" s="56"/>
      <c r="C22" s="57"/>
      <c r="D22" s="73" t="str">
        <f>IF(OR(J17="",L17=""),"",IF(D23&gt;F23,"○",IF(D23=F23,"△",IF(D23&lt;F23,"×"))))</f>
        <v>×</v>
      </c>
      <c r="E22" s="74"/>
      <c r="F22" s="75"/>
      <c r="G22" s="73" t="str">
        <f>IF(OR(J20="",L20=""),"",IF(G23&gt;I23,"○",IF(G23=I23,"△",IF(G23&lt;I23,"×"))))</f>
        <v>×</v>
      </c>
      <c r="H22" s="74"/>
      <c r="I22" s="75"/>
      <c r="J22" s="64"/>
      <c r="K22" s="65"/>
      <c r="L22" s="66"/>
      <c r="M22" s="73" t="str">
        <f>IF(OR(M23="",O23=""),"",IF(M23&gt;O23,"○",IF(M23=O23,"△",IF(M23&lt;O23,"×"))))</f>
        <v>×</v>
      </c>
      <c r="N22" s="74"/>
      <c r="O22" s="75"/>
      <c r="P22" s="73" t="str">
        <f>IF(OR(P23="",R23=""),"",IF(P23&gt;R23,"○",IF(P23=R23,"△",IF(P23&lt;R23,"×"))))</f>
        <v>○</v>
      </c>
      <c r="Q22" s="74"/>
      <c r="R22" s="75"/>
      <c r="S22" s="28">
        <f>COUNTIF(D22:R22,"○")</f>
        <v>1</v>
      </c>
      <c r="T22" s="29"/>
      <c r="U22" s="30"/>
      <c r="V22" s="28">
        <f>COUNTIF(D22:R22,"△")</f>
        <v>0</v>
      </c>
      <c r="W22" s="29"/>
      <c r="X22" s="30"/>
      <c r="Y22" s="28">
        <f>COUNTIF(D22:R22,"×")</f>
        <v>3</v>
      </c>
      <c r="Z22" s="29"/>
      <c r="AA22" s="30"/>
      <c r="AB22" s="46">
        <f>(S22*3)+V22+(Y22/100)</f>
        <v>3.03</v>
      </c>
      <c r="AC22" s="47"/>
      <c r="AD22" s="48"/>
      <c r="AE22" s="28">
        <f>SUM(L20+L17+M23+P23)</f>
        <v>9</v>
      </c>
      <c r="AF22" s="29"/>
      <c r="AG22" s="30"/>
      <c r="AH22" s="28">
        <f>SUM(-J17-J20-O23-R23)</f>
        <v>-24</v>
      </c>
      <c r="AI22" s="29"/>
      <c r="AJ22" s="30"/>
      <c r="AK22" s="28">
        <f>SUM(AE22:AJ23)</f>
        <v>-15</v>
      </c>
      <c r="AL22" s="29"/>
      <c r="AM22" s="30"/>
      <c r="AN22" s="46">
        <v>5</v>
      </c>
      <c r="AO22" s="47"/>
      <c r="AP22" s="48"/>
    </row>
    <row r="23" spans="1:42" ht="15" customHeight="1">
      <c r="A23" s="58"/>
      <c r="B23" s="59"/>
      <c r="C23" s="60"/>
      <c r="D23" s="8">
        <f>IF(L17="","",L17)</f>
        <v>1</v>
      </c>
      <c r="E23" s="9" t="s">
        <v>51</v>
      </c>
      <c r="F23" s="10">
        <f>IF(J17="","",J17)</f>
        <v>8</v>
      </c>
      <c r="G23" s="8">
        <f>IF(L20="","",L20)</f>
        <v>1</v>
      </c>
      <c r="H23" s="9" t="s">
        <v>51</v>
      </c>
      <c r="I23" s="10">
        <f>IF(J20="","",J20)</f>
        <v>5</v>
      </c>
      <c r="J23" s="67"/>
      <c r="K23" s="68"/>
      <c r="L23" s="69"/>
      <c r="M23" s="5">
        <v>3</v>
      </c>
      <c r="N23" s="6" t="s">
        <v>51</v>
      </c>
      <c r="O23" s="7">
        <v>8</v>
      </c>
      <c r="P23" s="5">
        <v>4</v>
      </c>
      <c r="Q23" s="6" t="s">
        <v>51</v>
      </c>
      <c r="R23" s="7">
        <v>3</v>
      </c>
      <c r="S23" s="37"/>
      <c r="T23" s="38"/>
      <c r="U23" s="39"/>
      <c r="V23" s="37"/>
      <c r="W23" s="38"/>
      <c r="X23" s="39"/>
      <c r="Y23" s="37"/>
      <c r="Z23" s="38"/>
      <c r="AA23" s="39"/>
      <c r="AB23" s="49"/>
      <c r="AC23" s="50"/>
      <c r="AD23" s="51"/>
      <c r="AE23" s="37"/>
      <c r="AF23" s="38"/>
      <c r="AG23" s="39"/>
      <c r="AH23" s="37"/>
      <c r="AI23" s="38"/>
      <c r="AJ23" s="39"/>
      <c r="AK23" s="37"/>
      <c r="AL23" s="38"/>
      <c r="AM23" s="39"/>
      <c r="AN23" s="49"/>
      <c r="AO23" s="50"/>
      <c r="AP23" s="51"/>
    </row>
    <row r="24" spans="1:42" ht="15" customHeight="1">
      <c r="A24" s="61"/>
      <c r="B24" s="62"/>
      <c r="C24" s="63"/>
      <c r="D24" s="79" t="str">
        <f>IF($J$18&lt;&gt;"",TEXT($J$18,"m月d日")," ")</f>
        <v> </v>
      </c>
      <c r="E24" s="80"/>
      <c r="F24" s="81"/>
      <c r="G24" s="79" t="str">
        <f>IF($J$21&lt;&gt;"",TEXT($J$21,"m月d日")," ")</f>
        <v> </v>
      </c>
      <c r="H24" s="80"/>
      <c r="I24" s="81"/>
      <c r="J24" s="70"/>
      <c r="K24" s="71"/>
      <c r="L24" s="72"/>
      <c r="M24" s="76"/>
      <c r="N24" s="77"/>
      <c r="O24" s="78"/>
      <c r="P24" s="76"/>
      <c r="Q24" s="77"/>
      <c r="R24" s="78"/>
      <c r="S24" s="40"/>
      <c r="T24" s="41"/>
      <c r="U24" s="42"/>
      <c r="V24" s="40"/>
      <c r="W24" s="41"/>
      <c r="X24" s="42"/>
      <c r="Y24" s="40"/>
      <c r="Z24" s="41"/>
      <c r="AA24" s="42"/>
      <c r="AB24" s="52"/>
      <c r="AC24" s="53"/>
      <c r="AD24" s="54"/>
      <c r="AE24" s="40"/>
      <c r="AF24" s="41"/>
      <c r="AG24" s="42"/>
      <c r="AH24" s="40"/>
      <c r="AI24" s="41"/>
      <c r="AJ24" s="42"/>
      <c r="AK24" s="40"/>
      <c r="AL24" s="41"/>
      <c r="AM24" s="42"/>
      <c r="AN24" s="52"/>
      <c r="AO24" s="53"/>
      <c r="AP24" s="54"/>
    </row>
    <row r="25" spans="1:42" ht="15" customHeight="1">
      <c r="A25" s="55" t="str">
        <f>M15</f>
        <v>桜が丘</v>
      </c>
      <c r="B25" s="56"/>
      <c r="C25" s="57"/>
      <c r="D25" s="73" t="str">
        <f>IF(OR(M17="",O17=""),"",IF(D26&gt;F26,"○",IF(D26&lt;F26,"×",IF(D26=F26,"△"))))</f>
        <v>○</v>
      </c>
      <c r="E25" s="74"/>
      <c r="F25" s="75"/>
      <c r="G25" s="73" t="str">
        <f>IF(OR(M20="",O20=""),"",IF(G26&gt;I26,"○",IF(G26&lt;I26,"×",IF(G26=I26,"△"))))</f>
        <v>○</v>
      </c>
      <c r="H25" s="74"/>
      <c r="I25" s="75"/>
      <c r="J25" s="73" t="str">
        <f>IF(OR(M23="",O23=""),"",IF(J26&gt;L26,"○",IF(J26&lt;L26,"×",IF(J26=L26,"△"))))</f>
        <v>○</v>
      </c>
      <c r="K25" s="74"/>
      <c r="L25" s="75"/>
      <c r="M25" s="64"/>
      <c r="N25" s="65"/>
      <c r="O25" s="66"/>
      <c r="P25" s="73" t="str">
        <f>IF(OR(P26="",R26=""),"",IF(P26&gt;R26,"○",IF(P26&lt;R26,"×",IF(P26=R26,"△"))))</f>
        <v>○</v>
      </c>
      <c r="Q25" s="74"/>
      <c r="R25" s="75"/>
      <c r="S25" s="28">
        <f>COUNTIF(D25:R25,"○")</f>
        <v>4</v>
      </c>
      <c r="T25" s="29"/>
      <c r="U25" s="30"/>
      <c r="V25" s="28">
        <f>COUNTIF(D25:R25,"△")</f>
        <v>0</v>
      </c>
      <c r="W25" s="29"/>
      <c r="X25" s="30"/>
      <c r="Y25" s="28">
        <f>COUNTIF(D25:R25,"×")</f>
        <v>0</v>
      </c>
      <c r="Z25" s="29"/>
      <c r="AA25" s="30"/>
      <c r="AB25" s="46">
        <f>(S25*3)+V25+(Y25/100)</f>
        <v>12</v>
      </c>
      <c r="AC25" s="47"/>
      <c r="AD25" s="48"/>
      <c r="AE25" s="28">
        <f>SUM(O17+O20+O23+P26)</f>
        <v>29</v>
      </c>
      <c r="AF25" s="29"/>
      <c r="AG25" s="30"/>
      <c r="AH25" s="28">
        <f>SUM(-M17-M20-M23-R26)</f>
        <v>-12</v>
      </c>
      <c r="AI25" s="29"/>
      <c r="AJ25" s="30"/>
      <c r="AK25" s="28">
        <f>SUM(AE25:AJ26)</f>
        <v>17</v>
      </c>
      <c r="AL25" s="29"/>
      <c r="AM25" s="30"/>
      <c r="AN25" s="46">
        <v>1</v>
      </c>
      <c r="AO25" s="47"/>
      <c r="AP25" s="48"/>
    </row>
    <row r="26" spans="1:42" ht="15" customHeight="1">
      <c r="A26" s="58"/>
      <c r="B26" s="59"/>
      <c r="C26" s="60"/>
      <c r="D26" s="8">
        <f>IF(O17="","",O17)</f>
        <v>6</v>
      </c>
      <c r="E26" s="9" t="s">
        <v>52</v>
      </c>
      <c r="F26" s="10">
        <f>IF(M17="","",M17)</f>
        <v>3</v>
      </c>
      <c r="G26" s="8">
        <f>IF(O20="","",O20)</f>
        <v>5</v>
      </c>
      <c r="H26" s="9" t="s">
        <v>52</v>
      </c>
      <c r="I26" s="10">
        <f>IF(M20="","",M20)</f>
        <v>4</v>
      </c>
      <c r="J26" s="8">
        <f>IF(O23="","",O23)</f>
        <v>8</v>
      </c>
      <c r="K26" s="9" t="s">
        <v>52</v>
      </c>
      <c r="L26" s="10">
        <f>IF(M23="","",M23)</f>
        <v>3</v>
      </c>
      <c r="M26" s="67"/>
      <c r="N26" s="68"/>
      <c r="O26" s="69"/>
      <c r="P26" s="5">
        <v>10</v>
      </c>
      <c r="Q26" s="6" t="s">
        <v>52</v>
      </c>
      <c r="R26" s="7">
        <v>2</v>
      </c>
      <c r="S26" s="37"/>
      <c r="T26" s="38"/>
      <c r="U26" s="39"/>
      <c r="V26" s="37"/>
      <c r="W26" s="38"/>
      <c r="X26" s="39"/>
      <c r="Y26" s="37"/>
      <c r="Z26" s="38"/>
      <c r="AA26" s="39"/>
      <c r="AB26" s="49"/>
      <c r="AC26" s="50"/>
      <c r="AD26" s="51"/>
      <c r="AE26" s="37"/>
      <c r="AF26" s="38"/>
      <c r="AG26" s="39"/>
      <c r="AH26" s="37"/>
      <c r="AI26" s="38"/>
      <c r="AJ26" s="39"/>
      <c r="AK26" s="37"/>
      <c r="AL26" s="38"/>
      <c r="AM26" s="39"/>
      <c r="AN26" s="49"/>
      <c r="AO26" s="50"/>
      <c r="AP26" s="51"/>
    </row>
    <row r="27" spans="1:42" ht="15" customHeight="1">
      <c r="A27" s="61"/>
      <c r="B27" s="62"/>
      <c r="C27" s="63"/>
      <c r="D27" s="82" t="str">
        <f>IF($M$18&lt;&gt;"",TEXT($M$18,"m月d日")," ")</f>
        <v> </v>
      </c>
      <c r="E27" s="83"/>
      <c r="F27" s="84"/>
      <c r="G27" s="82" t="str">
        <f>IF($M$21&lt;&gt;"",TEXT($M$21,"m月d日")," ")</f>
        <v> </v>
      </c>
      <c r="H27" s="83"/>
      <c r="I27" s="84"/>
      <c r="J27" s="82" t="str">
        <f>IF($M$24&lt;&gt;"",TEXT($M$24,"m月d日")," ")</f>
        <v> </v>
      </c>
      <c r="K27" s="83"/>
      <c r="L27" s="84"/>
      <c r="M27" s="70"/>
      <c r="N27" s="71"/>
      <c r="O27" s="72"/>
      <c r="P27" s="85"/>
      <c r="Q27" s="86"/>
      <c r="R27" s="87"/>
      <c r="S27" s="40"/>
      <c r="T27" s="41"/>
      <c r="U27" s="42"/>
      <c r="V27" s="40"/>
      <c r="W27" s="41"/>
      <c r="X27" s="42"/>
      <c r="Y27" s="40"/>
      <c r="Z27" s="41"/>
      <c r="AA27" s="42"/>
      <c r="AB27" s="52"/>
      <c r="AC27" s="53"/>
      <c r="AD27" s="54"/>
      <c r="AE27" s="40"/>
      <c r="AF27" s="41"/>
      <c r="AG27" s="42"/>
      <c r="AH27" s="40"/>
      <c r="AI27" s="41"/>
      <c r="AJ27" s="42"/>
      <c r="AK27" s="40"/>
      <c r="AL27" s="41"/>
      <c r="AM27" s="42"/>
      <c r="AN27" s="52"/>
      <c r="AO27" s="53"/>
      <c r="AP27" s="54"/>
    </row>
    <row r="28" spans="1:42" ht="15" customHeight="1">
      <c r="A28" s="55" t="str">
        <f>P15</f>
        <v>京ヶ瀬F</v>
      </c>
      <c r="B28" s="56"/>
      <c r="C28" s="57"/>
      <c r="D28" s="73" t="str">
        <f>IF(OR(P17="",R17=""),"",IF(D29&gt;F29,"○",IF(D29&lt;F29,"×",IF(D29=F29,"△"))))</f>
        <v>○</v>
      </c>
      <c r="E28" s="74"/>
      <c r="F28" s="75"/>
      <c r="G28" s="73" t="str">
        <f>IF(OR(P20="",R20=""),"",IF(G29&gt;I29,"○",IF(G29&lt;I29,"×",IF(G29=I29,"△"))))</f>
        <v>×</v>
      </c>
      <c r="H28" s="74"/>
      <c r="I28" s="75"/>
      <c r="J28" s="73" t="str">
        <f>IF(OR(P23="",R23=""),"",IF(J29&gt;L29,"○",IF(J29&lt;L29,"×",IF(J29=L29,"△"))))</f>
        <v>×</v>
      </c>
      <c r="K28" s="74"/>
      <c r="L28" s="75"/>
      <c r="M28" s="73" t="str">
        <f>IF(OR(P26="",R26=""),"",IF(M29&gt;O29,"○",IF(M29&lt;O29,"×",IF(M29=O29,"△"))))</f>
        <v>×</v>
      </c>
      <c r="N28" s="74"/>
      <c r="O28" s="75"/>
      <c r="P28" s="64"/>
      <c r="Q28" s="65"/>
      <c r="R28" s="66"/>
      <c r="S28" s="28">
        <f>COUNTIF(D28:R28,"○")</f>
        <v>1</v>
      </c>
      <c r="T28" s="29"/>
      <c r="U28" s="30"/>
      <c r="V28" s="28">
        <f>COUNTIF(D28:R28,"△")</f>
        <v>0</v>
      </c>
      <c r="W28" s="29"/>
      <c r="X28" s="30"/>
      <c r="Y28" s="28">
        <f>COUNTIF(D28:R28,"×")</f>
        <v>3</v>
      </c>
      <c r="Z28" s="29"/>
      <c r="AA28" s="30"/>
      <c r="AB28" s="46">
        <f>(S28*3)+V28+(Y28/100)</f>
        <v>3.03</v>
      </c>
      <c r="AC28" s="47"/>
      <c r="AD28" s="48"/>
      <c r="AE28" s="28">
        <f>SUM(R17+R20+R23+R26)</f>
        <v>7</v>
      </c>
      <c r="AF28" s="29"/>
      <c r="AG28" s="30"/>
      <c r="AH28" s="28">
        <f>SUM(-P17-P20-P23-P26)</f>
        <v>-21</v>
      </c>
      <c r="AI28" s="29"/>
      <c r="AJ28" s="30"/>
      <c r="AK28" s="28">
        <f>SUM(AE28:AJ29)</f>
        <v>-14</v>
      </c>
      <c r="AL28" s="29"/>
      <c r="AM28" s="30"/>
      <c r="AN28" s="46">
        <v>4</v>
      </c>
      <c r="AO28" s="47"/>
      <c r="AP28" s="48"/>
    </row>
    <row r="29" spans="1:42" ht="15" customHeight="1">
      <c r="A29" s="58"/>
      <c r="B29" s="59"/>
      <c r="C29" s="60"/>
      <c r="D29" s="8">
        <f>IF(R17="","",R17)</f>
        <v>1</v>
      </c>
      <c r="E29" s="9" t="s">
        <v>51</v>
      </c>
      <c r="F29" s="10">
        <f>IF(P17="","",P17)</f>
        <v>0</v>
      </c>
      <c r="G29" s="8">
        <f>IF(R20="","",R20)</f>
        <v>1</v>
      </c>
      <c r="H29" s="9" t="s">
        <v>51</v>
      </c>
      <c r="I29" s="10">
        <f>IF(P20="","",P20)</f>
        <v>7</v>
      </c>
      <c r="J29" s="8">
        <f>IF(R23="","",R23)</f>
        <v>3</v>
      </c>
      <c r="K29" s="9" t="s">
        <v>51</v>
      </c>
      <c r="L29" s="10">
        <f>IF(P23="","",P23)</f>
        <v>4</v>
      </c>
      <c r="M29" s="8">
        <f>IF(R26="","",R26)</f>
        <v>2</v>
      </c>
      <c r="N29" s="9" t="s">
        <v>51</v>
      </c>
      <c r="O29" s="10">
        <f>IF(P26="","",P26)</f>
        <v>10</v>
      </c>
      <c r="P29" s="67"/>
      <c r="Q29" s="68"/>
      <c r="R29" s="69"/>
      <c r="S29" s="37"/>
      <c r="T29" s="38"/>
      <c r="U29" s="39"/>
      <c r="V29" s="37"/>
      <c r="W29" s="38"/>
      <c r="X29" s="39"/>
      <c r="Y29" s="37"/>
      <c r="Z29" s="38"/>
      <c r="AA29" s="39"/>
      <c r="AB29" s="49"/>
      <c r="AC29" s="50"/>
      <c r="AD29" s="51"/>
      <c r="AE29" s="37"/>
      <c r="AF29" s="38"/>
      <c r="AG29" s="39"/>
      <c r="AH29" s="37"/>
      <c r="AI29" s="38"/>
      <c r="AJ29" s="39"/>
      <c r="AK29" s="37"/>
      <c r="AL29" s="38"/>
      <c r="AM29" s="39"/>
      <c r="AN29" s="49"/>
      <c r="AO29" s="50"/>
      <c r="AP29" s="51"/>
    </row>
    <row r="30" spans="1:42" ht="15" customHeight="1">
      <c r="A30" s="61"/>
      <c r="B30" s="62"/>
      <c r="C30" s="63"/>
      <c r="D30" s="82" t="str">
        <f>IF($P$18&lt;&gt;"",TEXT($P$18,"m月d日")," ")</f>
        <v> </v>
      </c>
      <c r="E30" s="83"/>
      <c r="F30" s="84"/>
      <c r="G30" s="82" t="str">
        <f>IF($P$21&lt;&gt;"",TEXT($P$21,"m月d日")," ")</f>
        <v> </v>
      </c>
      <c r="H30" s="83"/>
      <c r="I30" s="84"/>
      <c r="J30" s="82" t="str">
        <f>IF($P$24&lt;&gt;"",TEXT($P$24,"m月d日")," ")</f>
        <v> </v>
      </c>
      <c r="K30" s="83"/>
      <c r="L30" s="84"/>
      <c r="M30" s="82" t="str">
        <f>IF($P$27&lt;&gt;"",TEXT($P$27,"m月d日")," ")</f>
        <v> </v>
      </c>
      <c r="N30" s="83"/>
      <c r="O30" s="84"/>
      <c r="P30" s="70"/>
      <c r="Q30" s="71"/>
      <c r="R30" s="72"/>
      <c r="S30" s="40"/>
      <c r="T30" s="41"/>
      <c r="U30" s="42"/>
      <c r="V30" s="40"/>
      <c r="W30" s="41"/>
      <c r="X30" s="42"/>
      <c r="Y30" s="40"/>
      <c r="Z30" s="41"/>
      <c r="AA30" s="42"/>
      <c r="AB30" s="52"/>
      <c r="AC30" s="53"/>
      <c r="AD30" s="54"/>
      <c r="AE30" s="40"/>
      <c r="AF30" s="41"/>
      <c r="AG30" s="42"/>
      <c r="AH30" s="40"/>
      <c r="AI30" s="41"/>
      <c r="AJ30" s="42"/>
      <c r="AK30" s="40"/>
      <c r="AL30" s="41"/>
      <c r="AM30" s="42"/>
      <c r="AN30" s="52"/>
      <c r="AO30" s="53"/>
      <c r="AP30" s="54"/>
    </row>
  </sheetData>
  <sheetProtection/>
  <mergeCells count="170">
    <mergeCell ref="AK28:AM30"/>
    <mergeCell ref="AN28:AP30"/>
    <mergeCell ref="D30:F30"/>
    <mergeCell ref="G30:I30"/>
    <mergeCell ref="J30:L30"/>
    <mergeCell ref="M30:O30"/>
    <mergeCell ref="S28:U30"/>
    <mergeCell ref="V28:X30"/>
    <mergeCell ref="Y28:AA30"/>
    <mergeCell ref="AB28:AD30"/>
    <mergeCell ref="AE28:AG30"/>
    <mergeCell ref="AH28:AJ30"/>
    <mergeCell ref="A28:C30"/>
    <mergeCell ref="D28:F28"/>
    <mergeCell ref="G28:I28"/>
    <mergeCell ref="J28:L28"/>
    <mergeCell ref="M28:O28"/>
    <mergeCell ref="P28:R30"/>
    <mergeCell ref="AK25:AM27"/>
    <mergeCell ref="AN25:AP27"/>
    <mergeCell ref="D27:F27"/>
    <mergeCell ref="G27:I27"/>
    <mergeCell ref="J27:L27"/>
    <mergeCell ref="P27:R27"/>
    <mergeCell ref="S25:U27"/>
    <mergeCell ref="V25:X27"/>
    <mergeCell ref="Y25:AA27"/>
    <mergeCell ref="AB25:AD27"/>
    <mergeCell ref="AE25:AG27"/>
    <mergeCell ref="AH25:AJ27"/>
    <mergeCell ref="A25:C27"/>
    <mergeCell ref="D25:F25"/>
    <mergeCell ref="G25:I25"/>
    <mergeCell ref="J25:L25"/>
    <mergeCell ref="M25:O27"/>
    <mergeCell ref="P25:R25"/>
    <mergeCell ref="AK22:AM24"/>
    <mergeCell ref="AN22:AP24"/>
    <mergeCell ref="D24:F24"/>
    <mergeCell ref="G24:I24"/>
    <mergeCell ref="M24:O24"/>
    <mergeCell ref="P24:R24"/>
    <mergeCell ref="S22:U24"/>
    <mergeCell ref="V22:X24"/>
    <mergeCell ref="Y22:AA24"/>
    <mergeCell ref="AB22:AD24"/>
    <mergeCell ref="AE22:AG24"/>
    <mergeCell ref="AH22:AJ24"/>
    <mergeCell ref="A22:C24"/>
    <mergeCell ref="D22:F22"/>
    <mergeCell ref="G22:I22"/>
    <mergeCell ref="J22:L24"/>
    <mergeCell ref="M22:O22"/>
    <mergeCell ref="P22:R22"/>
    <mergeCell ref="AK19:AM21"/>
    <mergeCell ref="AN19:AP21"/>
    <mergeCell ref="D21:F21"/>
    <mergeCell ref="J21:L21"/>
    <mergeCell ref="M21:O21"/>
    <mergeCell ref="P21:R21"/>
    <mergeCell ref="S19:U21"/>
    <mergeCell ref="V19:X21"/>
    <mergeCell ref="Y19:AA21"/>
    <mergeCell ref="AB19:AD21"/>
    <mergeCell ref="AE19:AG21"/>
    <mergeCell ref="AH19:AJ21"/>
    <mergeCell ref="G18:I18"/>
    <mergeCell ref="J18:L18"/>
    <mergeCell ref="M18:O18"/>
    <mergeCell ref="P18:R18"/>
    <mergeCell ref="Y16:AA18"/>
    <mergeCell ref="AB16:AD18"/>
    <mergeCell ref="AE16:AG18"/>
    <mergeCell ref="AH16:AJ18"/>
    <mergeCell ref="A19:C21"/>
    <mergeCell ref="D19:F19"/>
    <mergeCell ref="G19:I21"/>
    <mergeCell ref="J19:L19"/>
    <mergeCell ref="M19:O19"/>
    <mergeCell ref="P19:R19"/>
    <mergeCell ref="AK16:AM18"/>
    <mergeCell ref="AN16:AP18"/>
    <mergeCell ref="AK15:AM15"/>
    <mergeCell ref="AN15:AP15"/>
    <mergeCell ref="A16:C18"/>
    <mergeCell ref="D16:F18"/>
    <mergeCell ref="G16:I16"/>
    <mergeCell ref="J16:L16"/>
    <mergeCell ref="M16:O16"/>
    <mergeCell ref="P16:R16"/>
    <mergeCell ref="S16:U18"/>
    <mergeCell ref="V16:X18"/>
    <mergeCell ref="S15:U15"/>
    <mergeCell ref="V15:X15"/>
    <mergeCell ref="Y15:AA15"/>
    <mergeCell ref="AB15:AD15"/>
    <mergeCell ref="AE15:AG15"/>
    <mergeCell ref="AH15:AJ15"/>
    <mergeCell ref="A15:C15"/>
    <mergeCell ref="D15:F15"/>
    <mergeCell ref="G15:I15"/>
    <mergeCell ref="J15:L15"/>
    <mergeCell ref="M15:O15"/>
    <mergeCell ref="P15:R15"/>
    <mergeCell ref="A13:E13"/>
    <mergeCell ref="F13:I13"/>
    <mergeCell ref="J13:O13"/>
    <mergeCell ref="Q13:V13"/>
    <mergeCell ref="W13:Y13"/>
    <mergeCell ref="Z13:AB13"/>
    <mergeCell ref="A12:E12"/>
    <mergeCell ref="F12:I12"/>
    <mergeCell ref="J12:O12"/>
    <mergeCell ref="Q12:V12"/>
    <mergeCell ref="W12:Y12"/>
    <mergeCell ref="Z12:AB12"/>
    <mergeCell ref="A11:E11"/>
    <mergeCell ref="F11:I11"/>
    <mergeCell ref="J11:O11"/>
    <mergeCell ref="Q11:V11"/>
    <mergeCell ref="W11:Y11"/>
    <mergeCell ref="Z11:AB11"/>
    <mergeCell ref="A10:E10"/>
    <mergeCell ref="F10:I10"/>
    <mergeCell ref="J10:O10"/>
    <mergeCell ref="Q10:V10"/>
    <mergeCell ref="W10:Y10"/>
    <mergeCell ref="Z10:AB10"/>
    <mergeCell ref="A9:E9"/>
    <mergeCell ref="F9:I9"/>
    <mergeCell ref="J9:O9"/>
    <mergeCell ref="Q9:V9"/>
    <mergeCell ref="W9:Y9"/>
    <mergeCell ref="Z9:AB9"/>
    <mergeCell ref="A8:E8"/>
    <mergeCell ref="F8:I8"/>
    <mergeCell ref="J8:O8"/>
    <mergeCell ref="Q8:V8"/>
    <mergeCell ref="W8:Y8"/>
    <mergeCell ref="Z8:AB8"/>
    <mergeCell ref="A7:E7"/>
    <mergeCell ref="F7:I7"/>
    <mergeCell ref="J7:O7"/>
    <mergeCell ref="Q7:V7"/>
    <mergeCell ref="W7:Y7"/>
    <mergeCell ref="Z7:AB7"/>
    <mergeCell ref="A6:E6"/>
    <mergeCell ref="F6:I6"/>
    <mergeCell ref="J6:O6"/>
    <mergeCell ref="Q6:V6"/>
    <mergeCell ref="W6:Y6"/>
    <mergeCell ref="Z6:AB6"/>
    <mergeCell ref="A5:E5"/>
    <mergeCell ref="F5:I5"/>
    <mergeCell ref="J5:O5"/>
    <mergeCell ref="Q5:V5"/>
    <mergeCell ref="W5:Y5"/>
    <mergeCell ref="Z5:AB5"/>
    <mergeCell ref="A4:E4"/>
    <mergeCell ref="F4:I4"/>
    <mergeCell ref="J4:O4"/>
    <mergeCell ref="Q4:V4"/>
    <mergeCell ref="W4:Y4"/>
    <mergeCell ref="Z4:AB4"/>
    <mergeCell ref="A3:E3"/>
    <mergeCell ref="F3:I3"/>
    <mergeCell ref="J3:V3"/>
    <mergeCell ref="W3:Y3"/>
    <mergeCell ref="Z3:AB3"/>
    <mergeCell ref="A1:U1"/>
  </mergeCells>
  <printOptions/>
  <pageMargins left="0.7" right="0.7" top="0.75" bottom="0.75" header="0.3" footer="0.3"/>
  <pageSetup fitToHeight="1" fitToWidth="1" horizontalDpi="300" verticalDpi="3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zoomScalePageLayoutView="0" workbookViewId="0" topLeftCell="A1">
      <selection activeCell="A1" sqref="A1:L1"/>
    </sheetView>
  </sheetViews>
  <sheetFormatPr defaultColWidth="2.50390625" defaultRowHeight="13.5"/>
  <cols>
    <col min="1" max="42" width="2.375" style="3" customWidth="1"/>
    <col min="43" max="16384" width="2.50390625" style="3" customWidth="1"/>
  </cols>
  <sheetData>
    <row r="1" spans="1:28" ht="18.75" customHeight="1">
      <c r="A1" s="124" t="s">
        <v>107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8.75" customHeight="1">
      <c r="A3" s="88" t="s">
        <v>102</v>
      </c>
      <c r="B3" s="88"/>
      <c r="C3" s="88"/>
      <c r="D3" s="88"/>
      <c r="E3" s="88"/>
      <c r="F3" s="89" t="s">
        <v>0</v>
      </c>
      <c r="G3" s="90"/>
      <c r="H3" s="90"/>
      <c r="I3" s="91"/>
      <c r="J3" s="89" t="s">
        <v>1</v>
      </c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  <c r="W3" s="88" t="s">
        <v>15</v>
      </c>
      <c r="X3" s="88"/>
      <c r="Y3" s="88"/>
      <c r="Z3" s="89" t="s">
        <v>15</v>
      </c>
      <c r="AA3" s="90"/>
      <c r="AB3" s="91"/>
    </row>
    <row r="4" spans="1:28" ht="18.75" customHeight="1">
      <c r="A4" s="92" t="s">
        <v>2</v>
      </c>
      <c r="B4" s="92"/>
      <c r="C4" s="92"/>
      <c r="D4" s="92"/>
      <c r="E4" s="92"/>
      <c r="F4" s="21">
        <v>0.3958333333333333</v>
      </c>
      <c r="G4" s="22"/>
      <c r="H4" s="22"/>
      <c r="I4" s="23"/>
      <c r="J4" s="89" t="s">
        <v>72</v>
      </c>
      <c r="K4" s="90"/>
      <c r="L4" s="90"/>
      <c r="M4" s="90"/>
      <c r="N4" s="90"/>
      <c r="O4" s="90"/>
      <c r="P4" s="11" t="s">
        <v>8</v>
      </c>
      <c r="Q4" s="90" t="s">
        <v>38</v>
      </c>
      <c r="R4" s="90"/>
      <c r="S4" s="90"/>
      <c r="T4" s="90"/>
      <c r="U4" s="90"/>
      <c r="V4" s="91"/>
      <c r="W4" s="88" t="s">
        <v>28</v>
      </c>
      <c r="X4" s="88"/>
      <c r="Y4" s="88"/>
      <c r="Z4" s="125" t="s">
        <v>31</v>
      </c>
      <c r="AA4" s="125"/>
      <c r="AB4" s="125"/>
    </row>
    <row r="5" spans="1:28" ht="18.75" customHeight="1">
      <c r="A5" s="92" t="s">
        <v>3</v>
      </c>
      <c r="B5" s="92"/>
      <c r="C5" s="92"/>
      <c r="D5" s="92"/>
      <c r="E5" s="92"/>
      <c r="F5" s="21">
        <v>0.4236111111111111</v>
      </c>
      <c r="G5" s="22"/>
      <c r="H5" s="22"/>
      <c r="I5" s="23"/>
      <c r="J5" s="89" t="s">
        <v>116</v>
      </c>
      <c r="K5" s="90"/>
      <c r="L5" s="90"/>
      <c r="M5" s="90"/>
      <c r="N5" s="90"/>
      <c r="O5" s="90"/>
      <c r="P5" s="11" t="s">
        <v>8</v>
      </c>
      <c r="Q5" s="90" t="s">
        <v>28</v>
      </c>
      <c r="R5" s="90"/>
      <c r="S5" s="90"/>
      <c r="T5" s="90"/>
      <c r="U5" s="90"/>
      <c r="V5" s="91"/>
      <c r="W5" s="93" t="s">
        <v>72</v>
      </c>
      <c r="X5" s="93"/>
      <c r="Y5" s="93"/>
      <c r="Z5" s="125" t="s">
        <v>38</v>
      </c>
      <c r="AA5" s="125"/>
      <c r="AB5" s="125"/>
    </row>
    <row r="6" spans="1:28" ht="18.75" customHeight="1">
      <c r="A6" s="92" t="s">
        <v>4</v>
      </c>
      <c r="B6" s="92"/>
      <c r="C6" s="92"/>
      <c r="D6" s="92"/>
      <c r="E6" s="92"/>
      <c r="F6" s="21">
        <v>0.4513888888888889</v>
      </c>
      <c r="G6" s="22"/>
      <c r="H6" s="22"/>
      <c r="I6" s="23"/>
      <c r="J6" s="89" t="s">
        <v>38</v>
      </c>
      <c r="K6" s="90"/>
      <c r="L6" s="90"/>
      <c r="M6" s="90"/>
      <c r="N6" s="90"/>
      <c r="O6" s="90"/>
      <c r="P6" s="11" t="s">
        <v>8</v>
      </c>
      <c r="Q6" s="90" t="s">
        <v>31</v>
      </c>
      <c r="R6" s="90"/>
      <c r="S6" s="90"/>
      <c r="T6" s="90"/>
      <c r="U6" s="90"/>
      <c r="V6" s="91"/>
      <c r="W6" s="88" t="s">
        <v>116</v>
      </c>
      <c r="X6" s="88"/>
      <c r="Y6" s="88"/>
      <c r="Z6" s="93" t="s">
        <v>28</v>
      </c>
      <c r="AA6" s="93"/>
      <c r="AB6" s="93"/>
    </row>
    <row r="7" spans="1:28" ht="18.75" customHeight="1">
      <c r="A7" s="92" t="s">
        <v>5</v>
      </c>
      <c r="B7" s="92"/>
      <c r="C7" s="92"/>
      <c r="D7" s="92"/>
      <c r="E7" s="92"/>
      <c r="F7" s="21">
        <v>0.4791666666666667</v>
      </c>
      <c r="G7" s="22"/>
      <c r="H7" s="22"/>
      <c r="I7" s="23"/>
      <c r="J7" s="89" t="s">
        <v>72</v>
      </c>
      <c r="K7" s="90"/>
      <c r="L7" s="90"/>
      <c r="M7" s="90"/>
      <c r="N7" s="90"/>
      <c r="O7" s="90"/>
      <c r="P7" s="11" t="s">
        <v>8</v>
      </c>
      <c r="Q7" s="90" t="s">
        <v>116</v>
      </c>
      <c r="R7" s="90"/>
      <c r="S7" s="90"/>
      <c r="T7" s="90"/>
      <c r="U7" s="90"/>
      <c r="V7" s="91"/>
      <c r="W7" s="88" t="s">
        <v>38</v>
      </c>
      <c r="X7" s="88"/>
      <c r="Y7" s="88"/>
      <c r="Z7" s="93" t="s">
        <v>31</v>
      </c>
      <c r="AA7" s="93"/>
      <c r="AB7" s="93"/>
    </row>
    <row r="8" spans="1:28" ht="18.75" customHeight="1">
      <c r="A8" s="92" t="s">
        <v>6</v>
      </c>
      <c r="B8" s="92"/>
      <c r="C8" s="92"/>
      <c r="D8" s="92"/>
      <c r="E8" s="92"/>
      <c r="F8" s="21">
        <v>0.5069444444444444</v>
      </c>
      <c r="G8" s="22"/>
      <c r="H8" s="22"/>
      <c r="I8" s="23"/>
      <c r="J8" s="90" t="s">
        <v>28</v>
      </c>
      <c r="K8" s="90"/>
      <c r="L8" s="90"/>
      <c r="M8" s="90"/>
      <c r="N8" s="90"/>
      <c r="O8" s="90"/>
      <c r="P8" s="11" t="s">
        <v>8</v>
      </c>
      <c r="Q8" s="90" t="s">
        <v>31</v>
      </c>
      <c r="R8" s="90"/>
      <c r="S8" s="90"/>
      <c r="T8" s="90"/>
      <c r="U8" s="90"/>
      <c r="V8" s="91"/>
      <c r="W8" s="93" t="s">
        <v>72</v>
      </c>
      <c r="X8" s="93"/>
      <c r="Y8" s="93"/>
      <c r="Z8" s="88" t="s">
        <v>116</v>
      </c>
      <c r="AA8" s="88"/>
      <c r="AB8" s="88"/>
    </row>
    <row r="9" spans="1:28" ht="18.75" customHeight="1">
      <c r="A9" s="92" t="s">
        <v>7</v>
      </c>
      <c r="B9" s="92"/>
      <c r="C9" s="92"/>
      <c r="D9" s="92"/>
      <c r="E9" s="92"/>
      <c r="F9" s="21">
        <v>0.5347222222222222</v>
      </c>
      <c r="G9" s="22"/>
      <c r="H9" s="22"/>
      <c r="I9" s="23"/>
      <c r="J9" s="89" t="s">
        <v>38</v>
      </c>
      <c r="K9" s="90"/>
      <c r="L9" s="90"/>
      <c r="M9" s="90"/>
      <c r="N9" s="90"/>
      <c r="O9" s="90"/>
      <c r="P9" s="11" t="s">
        <v>8</v>
      </c>
      <c r="Q9" s="90" t="s">
        <v>116</v>
      </c>
      <c r="R9" s="90"/>
      <c r="S9" s="90"/>
      <c r="T9" s="90"/>
      <c r="U9" s="90"/>
      <c r="V9" s="90"/>
      <c r="W9" s="93" t="s">
        <v>72</v>
      </c>
      <c r="X9" s="93"/>
      <c r="Y9" s="93"/>
      <c r="Z9" s="88" t="s">
        <v>31</v>
      </c>
      <c r="AA9" s="88"/>
      <c r="AB9" s="88"/>
    </row>
    <row r="10" spans="1:28" ht="18.75" customHeight="1">
      <c r="A10" s="92" t="s">
        <v>11</v>
      </c>
      <c r="B10" s="92"/>
      <c r="C10" s="92"/>
      <c r="D10" s="92"/>
      <c r="E10" s="92"/>
      <c r="F10" s="21">
        <v>0.5625</v>
      </c>
      <c r="G10" s="22"/>
      <c r="H10" s="22"/>
      <c r="I10" s="23"/>
      <c r="J10" s="89" t="s">
        <v>72</v>
      </c>
      <c r="K10" s="90"/>
      <c r="L10" s="90"/>
      <c r="M10" s="90"/>
      <c r="N10" s="90"/>
      <c r="O10" s="90"/>
      <c r="P10" s="11" t="s">
        <v>8</v>
      </c>
      <c r="Q10" s="90" t="s">
        <v>28</v>
      </c>
      <c r="R10" s="90"/>
      <c r="S10" s="90"/>
      <c r="T10" s="90"/>
      <c r="U10" s="90"/>
      <c r="V10" s="91"/>
      <c r="W10" s="93" t="s">
        <v>38</v>
      </c>
      <c r="X10" s="93"/>
      <c r="Y10" s="93"/>
      <c r="Z10" s="93" t="s">
        <v>116</v>
      </c>
      <c r="AA10" s="93"/>
      <c r="AB10" s="93"/>
    </row>
    <row r="11" spans="1:28" ht="18.75" customHeight="1">
      <c r="A11" s="92" t="s">
        <v>12</v>
      </c>
      <c r="B11" s="92"/>
      <c r="C11" s="92"/>
      <c r="D11" s="92"/>
      <c r="E11" s="92"/>
      <c r="F11" s="21">
        <v>0.5902777777777778</v>
      </c>
      <c r="G11" s="22"/>
      <c r="H11" s="22"/>
      <c r="I11" s="23"/>
      <c r="J11" s="89" t="s">
        <v>116</v>
      </c>
      <c r="K11" s="90"/>
      <c r="L11" s="90"/>
      <c r="M11" s="90"/>
      <c r="N11" s="90"/>
      <c r="O11" s="90"/>
      <c r="P11" s="11" t="s">
        <v>8</v>
      </c>
      <c r="Q11" s="90" t="s">
        <v>31</v>
      </c>
      <c r="R11" s="90"/>
      <c r="S11" s="90"/>
      <c r="T11" s="90"/>
      <c r="U11" s="90"/>
      <c r="V11" s="91"/>
      <c r="W11" s="88" t="s">
        <v>72</v>
      </c>
      <c r="X11" s="88"/>
      <c r="Y11" s="88"/>
      <c r="Z11" s="93" t="s">
        <v>28</v>
      </c>
      <c r="AA11" s="93"/>
      <c r="AB11" s="93"/>
    </row>
    <row r="12" spans="1:28" ht="18.75" customHeight="1">
      <c r="A12" s="92" t="s">
        <v>13</v>
      </c>
      <c r="B12" s="92"/>
      <c r="C12" s="92"/>
      <c r="D12" s="92"/>
      <c r="E12" s="92"/>
      <c r="F12" s="21">
        <v>0.6180555555555556</v>
      </c>
      <c r="G12" s="22"/>
      <c r="H12" s="22"/>
      <c r="I12" s="23"/>
      <c r="J12" s="89" t="s">
        <v>38</v>
      </c>
      <c r="K12" s="90"/>
      <c r="L12" s="90"/>
      <c r="M12" s="90"/>
      <c r="N12" s="90"/>
      <c r="O12" s="90"/>
      <c r="P12" s="11" t="s">
        <v>8</v>
      </c>
      <c r="Q12" s="90" t="s">
        <v>28</v>
      </c>
      <c r="R12" s="90"/>
      <c r="S12" s="90"/>
      <c r="T12" s="90"/>
      <c r="U12" s="90"/>
      <c r="V12" s="91"/>
      <c r="W12" s="88" t="s">
        <v>116</v>
      </c>
      <c r="X12" s="88"/>
      <c r="Y12" s="88"/>
      <c r="Z12" s="93" t="s">
        <v>31</v>
      </c>
      <c r="AA12" s="93"/>
      <c r="AB12" s="93"/>
    </row>
    <row r="13" spans="1:28" ht="18.75" customHeight="1">
      <c r="A13" s="92" t="s">
        <v>14</v>
      </c>
      <c r="B13" s="92"/>
      <c r="C13" s="92"/>
      <c r="D13" s="92"/>
      <c r="E13" s="92"/>
      <c r="F13" s="21">
        <v>0.6458333333333334</v>
      </c>
      <c r="G13" s="22"/>
      <c r="H13" s="22"/>
      <c r="I13" s="23"/>
      <c r="J13" s="89" t="s">
        <v>72</v>
      </c>
      <c r="K13" s="90"/>
      <c r="L13" s="90"/>
      <c r="M13" s="90"/>
      <c r="N13" s="90"/>
      <c r="O13" s="90"/>
      <c r="P13" s="11" t="s">
        <v>8</v>
      </c>
      <c r="Q13" s="90" t="s">
        <v>31</v>
      </c>
      <c r="R13" s="90"/>
      <c r="S13" s="90"/>
      <c r="T13" s="90"/>
      <c r="U13" s="90"/>
      <c r="V13" s="90"/>
      <c r="W13" s="93" t="s">
        <v>38</v>
      </c>
      <c r="X13" s="93"/>
      <c r="Y13" s="93"/>
      <c r="Z13" s="88" t="s">
        <v>28</v>
      </c>
      <c r="AA13" s="88"/>
      <c r="AB13" s="88"/>
    </row>
    <row r="14" ht="18.75" customHeight="1"/>
    <row r="15" spans="1:42" ht="45" customHeight="1">
      <c r="A15" s="31"/>
      <c r="B15" s="32"/>
      <c r="C15" s="33"/>
      <c r="D15" s="34" t="s">
        <v>72</v>
      </c>
      <c r="E15" s="35"/>
      <c r="F15" s="36"/>
      <c r="G15" s="126" t="s">
        <v>38</v>
      </c>
      <c r="H15" s="127"/>
      <c r="I15" s="128"/>
      <c r="J15" s="34" t="s">
        <v>116</v>
      </c>
      <c r="K15" s="35"/>
      <c r="L15" s="36"/>
      <c r="M15" s="34" t="s">
        <v>28</v>
      </c>
      <c r="N15" s="35"/>
      <c r="O15" s="36"/>
      <c r="P15" s="34" t="s">
        <v>31</v>
      </c>
      <c r="Q15" s="35"/>
      <c r="R15" s="36"/>
      <c r="S15" s="29" t="s">
        <v>41</v>
      </c>
      <c r="T15" s="29"/>
      <c r="U15" s="30"/>
      <c r="V15" s="28" t="s">
        <v>42</v>
      </c>
      <c r="W15" s="29"/>
      <c r="X15" s="30"/>
      <c r="Y15" s="28" t="s">
        <v>43</v>
      </c>
      <c r="Z15" s="29"/>
      <c r="AA15" s="29"/>
      <c r="AB15" s="43" t="s">
        <v>44</v>
      </c>
      <c r="AC15" s="44"/>
      <c r="AD15" s="45"/>
      <c r="AE15" s="28" t="s">
        <v>45</v>
      </c>
      <c r="AF15" s="29"/>
      <c r="AG15" s="30"/>
      <c r="AH15" s="28" t="s">
        <v>46</v>
      </c>
      <c r="AI15" s="29"/>
      <c r="AJ15" s="30"/>
      <c r="AK15" s="28" t="s">
        <v>47</v>
      </c>
      <c r="AL15" s="29"/>
      <c r="AM15" s="30"/>
      <c r="AN15" s="43" t="s">
        <v>48</v>
      </c>
      <c r="AO15" s="44"/>
      <c r="AP15" s="45"/>
    </row>
    <row r="16" spans="1:42" ht="15" customHeight="1">
      <c r="A16" s="55" t="str">
        <f>D15</f>
        <v>AFC</v>
      </c>
      <c r="B16" s="56"/>
      <c r="C16" s="57"/>
      <c r="D16" s="64"/>
      <c r="E16" s="65"/>
      <c r="F16" s="66"/>
      <c r="G16" s="73" t="str">
        <f>IF(OR(G17="",I17=""),"",IF(G17&gt;I17,"○",IF(G17&lt;I17,"×",IF(G17=I17,"△"))))</f>
        <v>×</v>
      </c>
      <c r="H16" s="74"/>
      <c r="I16" s="75"/>
      <c r="J16" s="73" t="str">
        <f>IF(OR(J17="",L17=""),"",IF(J17&gt;L17,"○",IF(J17&lt;L17,"×",IF(J17=L17,"△"))))</f>
        <v>×</v>
      </c>
      <c r="K16" s="74"/>
      <c r="L16" s="75"/>
      <c r="M16" s="73" t="str">
        <f>IF(OR(M17="",O17=""),"",IF(M17&gt;O17,"○",IF(M17&lt;O17,"×",IF(M17=O17,"△"))))</f>
        <v>×</v>
      </c>
      <c r="N16" s="74"/>
      <c r="O16" s="75"/>
      <c r="P16" s="73" t="str">
        <f>IF(OR(P17="",R17=""),"",IF(P17&gt;R17,"○",IF(P17&lt;R17,"×",IF(P17=R17,"△"))))</f>
        <v>×</v>
      </c>
      <c r="Q16" s="74"/>
      <c r="R16" s="75"/>
      <c r="S16" s="28">
        <f>COUNTIF(D16:R16,"○")</f>
        <v>0</v>
      </c>
      <c r="T16" s="29"/>
      <c r="U16" s="30"/>
      <c r="V16" s="28">
        <f>COUNTIF(D16:R16,"△")</f>
        <v>0</v>
      </c>
      <c r="W16" s="29"/>
      <c r="X16" s="30"/>
      <c r="Y16" s="28">
        <f>COUNTIF(D16:R16,"×")</f>
        <v>4</v>
      </c>
      <c r="Z16" s="29"/>
      <c r="AA16" s="30"/>
      <c r="AB16" s="46">
        <f>(S16*3)+V16+(Y16/100)</f>
        <v>0.04</v>
      </c>
      <c r="AC16" s="47"/>
      <c r="AD16" s="48"/>
      <c r="AE16" s="28">
        <f>SUM(G17+J17+M17+P17)</f>
        <v>6</v>
      </c>
      <c r="AF16" s="29"/>
      <c r="AG16" s="30"/>
      <c r="AH16" s="28">
        <f>SUM(-I17-L17-O17-R17)</f>
        <v>-17</v>
      </c>
      <c r="AI16" s="29"/>
      <c r="AJ16" s="30"/>
      <c r="AK16" s="28">
        <f>SUM(AE16:AJ17)</f>
        <v>-11</v>
      </c>
      <c r="AL16" s="29"/>
      <c r="AM16" s="30"/>
      <c r="AN16" s="46">
        <f>RANK(AB16,AB16:AD30,0)</f>
        <v>5</v>
      </c>
      <c r="AO16" s="47"/>
      <c r="AP16" s="48"/>
    </row>
    <row r="17" spans="1:42" ht="15" customHeight="1">
      <c r="A17" s="58"/>
      <c r="B17" s="59"/>
      <c r="C17" s="60"/>
      <c r="D17" s="67"/>
      <c r="E17" s="68"/>
      <c r="F17" s="69"/>
      <c r="G17" s="5">
        <v>0</v>
      </c>
      <c r="H17" s="6" t="s">
        <v>49</v>
      </c>
      <c r="I17" s="7">
        <v>4</v>
      </c>
      <c r="J17" s="5">
        <v>1</v>
      </c>
      <c r="K17" s="6" t="s">
        <v>49</v>
      </c>
      <c r="L17" s="7">
        <v>5</v>
      </c>
      <c r="M17" s="5">
        <v>4</v>
      </c>
      <c r="N17" s="6" t="s">
        <v>49</v>
      </c>
      <c r="O17" s="7">
        <v>5</v>
      </c>
      <c r="P17" s="5">
        <v>1</v>
      </c>
      <c r="Q17" s="6" t="s">
        <v>49</v>
      </c>
      <c r="R17" s="7">
        <v>3</v>
      </c>
      <c r="S17" s="37"/>
      <c r="T17" s="38"/>
      <c r="U17" s="39"/>
      <c r="V17" s="37"/>
      <c r="W17" s="38"/>
      <c r="X17" s="39"/>
      <c r="Y17" s="37"/>
      <c r="Z17" s="38"/>
      <c r="AA17" s="39"/>
      <c r="AB17" s="49"/>
      <c r="AC17" s="50"/>
      <c r="AD17" s="51"/>
      <c r="AE17" s="37"/>
      <c r="AF17" s="38"/>
      <c r="AG17" s="39"/>
      <c r="AH17" s="37"/>
      <c r="AI17" s="38"/>
      <c r="AJ17" s="39"/>
      <c r="AK17" s="37"/>
      <c r="AL17" s="38"/>
      <c r="AM17" s="39"/>
      <c r="AN17" s="49"/>
      <c r="AO17" s="50"/>
      <c r="AP17" s="51"/>
    </row>
    <row r="18" spans="1:42" ht="15" customHeight="1">
      <c r="A18" s="61"/>
      <c r="B18" s="62"/>
      <c r="C18" s="63"/>
      <c r="D18" s="70"/>
      <c r="E18" s="71"/>
      <c r="F18" s="72"/>
      <c r="G18" s="76"/>
      <c r="H18" s="77"/>
      <c r="I18" s="78"/>
      <c r="J18" s="76"/>
      <c r="K18" s="77"/>
      <c r="L18" s="78"/>
      <c r="M18" s="76"/>
      <c r="N18" s="77"/>
      <c r="O18" s="78"/>
      <c r="P18" s="76"/>
      <c r="Q18" s="77"/>
      <c r="R18" s="78"/>
      <c r="S18" s="40"/>
      <c r="T18" s="41"/>
      <c r="U18" s="42"/>
      <c r="V18" s="40"/>
      <c r="W18" s="41"/>
      <c r="X18" s="42"/>
      <c r="Y18" s="40"/>
      <c r="Z18" s="41"/>
      <c r="AA18" s="42"/>
      <c r="AB18" s="52"/>
      <c r="AC18" s="53"/>
      <c r="AD18" s="54"/>
      <c r="AE18" s="40"/>
      <c r="AF18" s="41"/>
      <c r="AG18" s="42"/>
      <c r="AH18" s="40"/>
      <c r="AI18" s="41"/>
      <c r="AJ18" s="42"/>
      <c r="AK18" s="40"/>
      <c r="AL18" s="41"/>
      <c r="AM18" s="42"/>
      <c r="AN18" s="52"/>
      <c r="AO18" s="53"/>
      <c r="AP18" s="54"/>
    </row>
    <row r="19" spans="1:42" ht="15" customHeight="1">
      <c r="A19" s="129" t="str">
        <f>G15</f>
        <v>リベルタ</v>
      </c>
      <c r="B19" s="130"/>
      <c r="C19" s="131"/>
      <c r="D19" s="73" t="str">
        <f>IF(OR(G17="",I17=""),"",IF(D20&gt;F20,"○",IF(D20&lt;F20,"×",IF(D20=F20,"△"))))</f>
        <v>○</v>
      </c>
      <c r="E19" s="74"/>
      <c r="F19" s="75"/>
      <c r="G19" s="64">
        <f>IF(OR(G20="",I20=""),"",IF(G20&gt;=I20,"○",IF(G20&lt;=I20,"×",IF(G20=I20,"△"))))</f>
      </c>
      <c r="H19" s="65"/>
      <c r="I19" s="66"/>
      <c r="J19" s="73" t="str">
        <f>IF(OR(J20="",L20=""),"",IF(J20&gt;L20,"○",IF(J20&lt;L20,"×",IF(J20=L20,"△"))))</f>
        <v>×</v>
      </c>
      <c r="K19" s="74"/>
      <c r="L19" s="75"/>
      <c r="M19" s="73" t="str">
        <f>IF(OR(M20="",O20=""),"",IF(M20&gt;O20,"○",IF(M20&lt;O20,"×",IF(M20=O20,"△"))))</f>
        <v>×</v>
      </c>
      <c r="N19" s="74"/>
      <c r="O19" s="75"/>
      <c r="P19" s="73" t="str">
        <f>IF(OR(P20="",R20=""),"",IF(P20&gt;R20,"○",IF(P20&lt;R20,"×",IF(P20=R20,"△"))))</f>
        <v>○</v>
      </c>
      <c r="Q19" s="74"/>
      <c r="R19" s="75"/>
      <c r="S19" s="28">
        <f>COUNTIF(D19:R19,"○")</f>
        <v>2</v>
      </c>
      <c r="T19" s="29"/>
      <c r="U19" s="30"/>
      <c r="V19" s="28">
        <f>COUNTIF(D19:R19,"△")</f>
        <v>0</v>
      </c>
      <c r="W19" s="29"/>
      <c r="X19" s="30"/>
      <c r="Y19" s="28">
        <f>COUNTIF(D19:R19,"×")</f>
        <v>2</v>
      </c>
      <c r="Z19" s="29"/>
      <c r="AA19" s="30"/>
      <c r="AB19" s="46">
        <f>(S19*3)+V19+(Y19/100)</f>
        <v>6.02</v>
      </c>
      <c r="AC19" s="47"/>
      <c r="AD19" s="48"/>
      <c r="AE19" s="28">
        <f>SUM(I17+J20+M20+P20)</f>
        <v>18</v>
      </c>
      <c r="AF19" s="29"/>
      <c r="AG19" s="30"/>
      <c r="AH19" s="28">
        <f>SUM(-G17-L20-O20-R20)</f>
        <v>-11</v>
      </c>
      <c r="AI19" s="29"/>
      <c r="AJ19" s="30"/>
      <c r="AK19" s="28">
        <f>SUM(AE19:AJ20)</f>
        <v>7</v>
      </c>
      <c r="AL19" s="29"/>
      <c r="AM19" s="30"/>
      <c r="AN19" s="46">
        <f>RANK(AB19,AB16:AD32,0)</f>
        <v>3</v>
      </c>
      <c r="AO19" s="47"/>
      <c r="AP19" s="48"/>
    </row>
    <row r="20" spans="1:42" ht="15" customHeight="1">
      <c r="A20" s="132"/>
      <c r="B20" s="133"/>
      <c r="C20" s="134"/>
      <c r="D20" s="8">
        <f>IF(I17="","",I17)</f>
        <v>4</v>
      </c>
      <c r="E20" s="9" t="s">
        <v>50</v>
      </c>
      <c r="F20" s="10">
        <f>IF(G17="","",G17)</f>
        <v>0</v>
      </c>
      <c r="G20" s="67"/>
      <c r="H20" s="68"/>
      <c r="I20" s="69"/>
      <c r="J20" s="5">
        <v>3</v>
      </c>
      <c r="K20" s="6" t="s">
        <v>50</v>
      </c>
      <c r="L20" s="7">
        <v>4</v>
      </c>
      <c r="M20" s="5">
        <v>1</v>
      </c>
      <c r="N20" s="6" t="s">
        <v>50</v>
      </c>
      <c r="O20" s="7">
        <v>5</v>
      </c>
      <c r="P20" s="5">
        <v>10</v>
      </c>
      <c r="Q20" s="6" t="s">
        <v>50</v>
      </c>
      <c r="R20" s="7">
        <v>2</v>
      </c>
      <c r="S20" s="37"/>
      <c r="T20" s="38"/>
      <c r="U20" s="39"/>
      <c r="V20" s="37"/>
      <c r="W20" s="38"/>
      <c r="X20" s="39"/>
      <c r="Y20" s="37"/>
      <c r="Z20" s="38"/>
      <c r="AA20" s="39"/>
      <c r="AB20" s="49"/>
      <c r="AC20" s="50"/>
      <c r="AD20" s="51"/>
      <c r="AE20" s="37"/>
      <c r="AF20" s="38"/>
      <c r="AG20" s="39"/>
      <c r="AH20" s="37"/>
      <c r="AI20" s="38"/>
      <c r="AJ20" s="39"/>
      <c r="AK20" s="37"/>
      <c r="AL20" s="38"/>
      <c r="AM20" s="39"/>
      <c r="AN20" s="49"/>
      <c r="AO20" s="50"/>
      <c r="AP20" s="51"/>
    </row>
    <row r="21" spans="1:42" ht="15" customHeight="1">
      <c r="A21" s="135"/>
      <c r="B21" s="136"/>
      <c r="C21" s="137"/>
      <c r="D21" s="79" t="str">
        <f>IF($G$18&lt;&gt;"",TEXT($G$18,"m月d日")," ")</f>
        <v> </v>
      </c>
      <c r="E21" s="80"/>
      <c r="F21" s="81"/>
      <c r="G21" s="70"/>
      <c r="H21" s="71"/>
      <c r="I21" s="72"/>
      <c r="J21" s="76"/>
      <c r="K21" s="77"/>
      <c r="L21" s="78"/>
      <c r="M21" s="76"/>
      <c r="N21" s="77"/>
      <c r="O21" s="78"/>
      <c r="P21" s="76"/>
      <c r="Q21" s="77"/>
      <c r="R21" s="78"/>
      <c r="S21" s="40"/>
      <c r="T21" s="41"/>
      <c r="U21" s="42"/>
      <c r="V21" s="40"/>
      <c r="W21" s="41"/>
      <c r="X21" s="42"/>
      <c r="Y21" s="40"/>
      <c r="Z21" s="41"/>
      <c r="AA21" s="42"/>
      <c r="AB21" s="52"/>
      <c r="AC21" s="53"/>
      <c r="AD21" s="54"/>
      <c r="AE21" s="40"/>
      <c r="AF21" s="41"/>
      <c r="AG21" s="42"/>
      <c r="AH21" s="40"/>
      <c r="AI21" s="41"/>
      <c r="AJ21" s="42"/>
      <c r="AK21" s="40"/>
      <c r="AL21" s="41"/>
      <c r="AM21" s="42"/>
      <c r="AN21" s="52"/>
      <c r="AO21" s="53"/>
      <c r="AP21" s="54"/>
    </row>
    <row r="22" spans="1:42" ht="15" customHeight="1">
      <c r="A22" s="55" t="str">
        <f>J15</f>
        <v>CALNABAL</v>
      </c>
      <c r="B22" s="56"/>
      <c r="C22" s="57"/>
      <c r="D22" s="73" t="str">
        <f>IF(OR(J17="",L17=""),"",IF(D23&gt;F23,"○",IF(D23=F23,"△",IF(D23&lt;F23,"×"))))</f>
        <v>○</v>
      </c>
      <c r="E22" s="74"/>
      <c r="F22" s="75"/>
      <c r="G22" s="73" t="str">
        <f>IF(OR(J20="",L20=""),"",IF(G23&gt;I23,"○",IF(G23=I23,"△",IF(G23&lt;I23,"×"))))</f>
        <v>○</v>
      </c>
      <c r="H22" s="74"/>
      <c r="I22" s="75"/>
      <c r="J22" s="64"/>
      <c r="K22" s="65"/>
      <c r="L22" s="66"/>
      <c r="M22" s="73" t="str">
        <f>IF(OR(M23="",O23=""),"",IF(M23&gt;O23,"○",IF(M23=O23,"△",IF(M23&lt;O23,"×"))))</f>
        <v>×</v>
      </c>
      <c r="N22" s="74"/>
      <c r="O22" s="75"/>
      <c r="P22" s="73" t="str">
        <f>IF(OR(P23="",R23=""),"",IF(P23&gt;R23,"○",IF(P23=R23,"△",IF(P23&lt;R23,"×"))))</f>
        <v>○</v>
      </c>
      <c r="Q22" s="74"/>
      <c r="R22" s="75"/>
      <c r="S22" s="28">
        <f>COUNTIF(D22:R22,"○")</f>
        <v>3</v>
      </c>
      <c r="T22" s="29"/>
      <c r="U22" s="30"/>
      <c r="V22" s="28">
        <f>COUNTIF(D22:R22,"△")</f>
        <v>0</v>
      </c>
      <c r="W22" s="29"/>
      <c r="X22" s="30"/>
      <c r="Y22" s="28">
        <f>COUNTIF(D22:R22,"×")</f>
        <v>1</v>
      </c>
      <c r="Z22" s="29"/>
      <c r="AA22" s="30"/>
      <c r="AB22" s="46">
        <f>(S22*3)+V22+(Y22/100)</f>
        <v>9.01</v>
      </c>
      <c r="AC22" s="47"/>
      <c r="AD22" s="48"/>
      <c r="AE22" s="28">
        <f>SUM(L20+L17+M23+P23)</f>
        <v>25</v>
      </c>
      <c r="AF22" s="29"/>
      <c r="AG22" s="30"/>
      <c r="AH22" s="28">
        <f>SUM(-J17-J20-O23-R23)</f>
        <v>-12</v>
      </c>
      <c r="AI22" s="29"/>
      <c r="AJ22" s="30"/>
      <c r="AK22" s="28">
        <f>SUM(AE22:AJ23)</f>
        <v>13</v>
      </c>
      <c r="AL22" s="29"/>
      <c r="AM22" s="30"/>
      <c r="AN22" s="46">
        <f>RANK(AB22,AB16:AD35,0)</f>
        <v>2</v>
      </c>
      <c r="AO22" s="47"/>
      <c r="AP22" s="48"/>
    </row>
    <row r="23" spans="1:42" ht="15" customHeight="1">
      <c r="A23" s="58"/>
      <c r="B23" s="59"/>
      <c r="C23" s="60"/>
      <c r="D23" s="8">
        <f>IF(L17="","",L17)</f>
        <v>5</v>
      </c>
      <c r="E23" s="9" t="s">
        <v>51</v>
      </c>
      <c r="F23" s="10">
        <f>IF(J17="","",J17)</f>
        <v>1</v>
      </c>
      <c r="G23" s="8">
        <f>IF(L20="","",L20)</f>
        <v>4</v>
      </c>
      <c r="H23" s="9" t="s">
        <v>51</v>
      </c>
      <c r="I23" s="10">
        <f>IF(J20="","",J20)</f>
        <v>3</v>
      </c>
      <c r="J23" s="67"/>
      <c r="K23" s="68"/>
      <c r="L23" s="69"/>
      <c r="M23" s="5">
        <v>6</v>
      </c>
      <c r="N23" s="6" t="s">
        <v>51</v>
      </c>
      <c r="O23" s="7">
        <v>7</v>
      </c>
      <c r="P23" s="5">
        <v>10</v>
      </c>
      <c r="Q23" s="6" t="s">
        <v>51</v>
      </c>
      <c r="R23" s="7">
        <v>1</v>
      </c>
      <c r="S23" s="37"/>
      <c r="T23" s="38"/>
      <c r="U23" s="39"/>
      <c r="V23" s="37"/>
      <c r="W23" s="38"/>
      <c r="X23" s="39"/>
      <c r="Y23" s="37"/>
      <c r="Z23" s="38"/>
      <c r="AA23" s="39"/>
      <c r="AB23" s="49"/>
      <c r="AC23" s="50"/>
      <c r="AD23" s="51"/>
      <c r="AE23" s="37"/>
      <c r="AF23" s="38"/>
      <c r="AG23" s="39"/>
      <c r="AH23" s="37"/>
      <c r="AI23" s="38"/>
      <c r="AJ23" s="39"/>
      <c r="AK23" s="37"/>
      <c r="AL23" s="38"/>
      <c r="AM23" s="39"/>
      <c r="AN23" s="49"/>
      <c r="AO23" s="50"/>
      <c r="AP23" s="51"/>
    </row>
    <row r="24" spans="1:42" ht="15" customHeight="1">
      <c r="A24" s="61"/>
      <c r="B24" s="62"/>
      <c r="C24" s="63"/>
      <c r="D24" s="79" t="str">
        <f>IF($J$18&lt;&gt;"",TEXT($J$18,"m月d日")," ")</f>
        <v> </v>
      </c>
      <c r="E24" s="80"/>
      <c r="F24" s="81"/>
      <c r="G24" s="79" t="str">
        <f>IF($J$21&lt;&gt;"",TEXT($J$21,"m月d日")," ")</f>
        <v> </v>
      </c>
      <c r="H24" s="80"/>
      <c r="I24" s="81"/>
      <c r="J24" s="70"/>
      <c r="K24" s="71"/>
      <c r="L24" s="72"/>
      <c r="M24" s="76"/>
      <c r="N24" s="77"/>
      <c r="O24" s="78"/>
      <c r="P24" s="76"/>
      <c r="Q24" s="77"/>
      <c r="R24" s="78"/>
      <c r="S24" s="40"/>
      <c r="T24" s="41"/>
      <c r="U24" s="42"/>
      <c r="V24" s="40"/>
      <c r="W24" s="41"/>
      <c r="X24" s="42"/>
      <c r="Y24" s="40"/>
      <c r="Z24" s="41"/>
      <c r="AA24" s="42"/>
      <c r="AB24" s="52"/>
      <c r="AC24" s="53"/>
      <c r="AD24" s="54"/>
      <c r="AE24" s="40"/>
      <c r="AF24" s="41"/>
      <c r="AG24" s="42"/>
      <c r="AH24" s="40"/>
      <c r="AI24" s="41"/>
      <c r="AJ24" s="42"/>
      <c r="AK24" s="40"/>
      <c r="AL24" s="41"/>
      <c r="AM24" s="42"/>
      <c r="AN24" s="52"/>
      <c r="AO24" s="53"/>
      <c r="AP24" s="54"/>
    </row>
    <row r="25" spans="1:42" ht="15" customHeight="1">
      <c r="A25" s="55" t="str">
        <f>M15</f>
        <v>紫竹山</v>
      </c>
      <c r="B25" s="56"/>
      <c r="C25" s="57"/>
      <c r="D25" s="73" t="str">
        <f>IF(OR(M17="",O17=""),"",IF(D26&gt;F26,"○",IF(D26&lt;F26,"×",IF(D26=F26,"△"))))</f>
        <v>○</v>
      </c>
      <c r="E25" s="74"/>
      <c r="F25" s="75"/>
      <c r="G25" s="73" t="str">
        <f>IF(OR(M20="",O20=""),"",IF(G26&gt;I26,"○",IF(G26&lt;I26,"×",IF(G26=I26,"△"))))</f>
        <v>○</v>
      </c>
      <c r="H25" s="74"/>
      <c r="I25" s="75"/>
      <c r="J25" s="73" t="str">
        <f>IF(OR(M23="",O23=""),"",IF(J26&gt;L26,"○",IF(J26&lt;L26,"×",IF(J26=L26,"△"))))</f>
        <v>○</v>
      </c>
      <c r="K25" s="74"/>
      <c r="L25" s="75"/>
      <c r="M25" s="64"/>
      <c r="N25" s="65"/>
      <c r="O25" s="66"/>
      <c r="P25" s="73" t="str">
        <f>IF(OR(P26="",R26=""),"",IF(P26&gt;R26,"○",IF(P26&lt;R26,"×",IF(P26=R26,"△"))))</f>
        <v>○</v>
      </c>
      <c r="Q25" s="74"/>
      <c r="R25" s="75"/>
      <c r="S25" s="28">
        <f>COUNTIF(D25:R25,"○")</f>
        <v>4</v>
      </c>
      <c r="T25" s="29"/>
      <c r="U25" s="30"/>
      <c r="V25" s="28">
        <f>COUNTIF(D25:R25,"△")</f>
        <v>0</v>
      </c>
      <c r="W25" s="29"/>
      <c r="X25" s="30"/>
      <c r="Y25" s="28">
        <f>COUNTIF(D25:R25,"×")</f>
        <v>0</v>
      </c>
      <c r="Z25" s="29"/>
      <c r="AA25" s="30"/>
      <c r="AB25" s="46">
        <f>(S25*3)+V25+(Y25/100)</f>
        <v>12</v>
      </c>
      <c r="AC25" s="47"/>
      <c r="AD25" s="48"/>
      <c r="AE25" s="28">
        <f>SUM(O17+O20+O23+P26)</f>
        <v>33</v>
      </c>
      <c r="AF25" s="29"/>
      <c r="AG25" s="30"/>
      <c r="AH25" s="28">
        <f>SUM(-M17-M20-M23-R26)</f>
        <v>-11</v>
      </c>
      <c r="AI25" s="29"/>
      <c r="AJ25" s="30"/>
      <c r="AK25" s="28">
        <f>SUM(AE25:AJ26)</f>
        <v>22</v>
      </c>
      <c r="AL25" s="29"/>
      <c r="AM25" s="30"/>
      <c r="AN25" s="46">
        <f>RANK(AB25,AB16:AD38,0)</f>
        <v>1</v>
      </c>
      <c r="AO25" s="47"/>
      <c r="AP25" s="48"/>
    </row>
    <row r="26" spans="1:42" ht="15" customHeight="1">
      <c r="A26" s="58"/>
      <c r="B26" s="59"/>
      <c r="C26" s="60"/>
      <c r="D26" s="8">
        <f>IF(O17="","",O17)</f>
        <v>5</v>
      </c>
      <c r="E26" s="9" t="s">
        <v>52</v>
      </c>
      <c r="F26" s="10">
        <f>IF(M17="","",M17)</f>
        <v>4</v>
      </c>
      <c r="G26" s="8">
        <f>IF(O20="","",O20)</f>
        <v>5</v>
      </c>
      <c r="H26" s="9" t="s">
        <v>52</v>
      </c>
      <c r="I26" s="10">
        <f>IF(M20="","",M20)</f>
        <v>1</v>
      </c>
      <c r="J26" s="8">
        <f>IF(O23="","",O23)</f>
        <v>7</v>
      </c>
      <c r="K26" s="9" t="s">
        <v>52</v>
      </c>
      <c r="L26" s="10">
        <f>IF(M23="","",M23)</f>
        <v>6</v>
      </c>
      <c r="M26" s="67"/>
      <c r="N26" s="68"/>
      <c r="O26" s="69"/>
      <c r="P26" s="5">
        <v>16</v>
      </c>
      <c r="Q26" s="6" t="s">
        <v>52</v>
      </c>
      <c r="R26" s="7">
        <v>0</v>
      </c>
      <c r="S26" s="37"/>
      <c r="T26" s="38"/>
      <c r="U26" s="39"/>
      <c r="V26" s="37"/>
      <c r="W26" s="38"/>
      <c r="X26" s="39"/>
      <c r="Y26" s="37"/>
      <c r="Z26" s="38"/>
      <c r="AA26" s="39"/>
      <c r="AB26" s="49"/>
      <c r="AC26" s="50"/>
      <c r="AD26" s="51"/>
      <c r="AE26" s="37"/>
      <c r="AF26" s="38"/>
      <c r="AG26" s="39"/>
      <c r="AH26" s="37"/>
      <c r="AI26" s="38"/>
      <c r="AJ26" s="39"/>
      <c r="AK26" s="37"/>
      <c r="AL26" s="38"/>
      <c r="AM26" s="39"/>
      <c r="AN26" s="49"/>
      <c r="AO26" s="50"/>
      <c r="AP26" s="51"/>
    </row>
    <row r="27" spans="1:42" ht="15" customHeight="1">
      <c r="A27" s="61"/>
      <c r="B27" s="62"/>
      <c r="C27" s="63"/>
      <c r="D27" s="82" t="str">
        <f>IF($M$18&lt;&gt;"",TEXT($M$18,"m月d日")," ")</f>
        <v> </v>
      </c>
      <c r="E27" s="83"/>
      <c r="F27" s="84"/>
      <c r="G27" s="82" t="str">
        <f>IF($M$21&lt;&gt;"",TEXT($M$21,"m月d日")," ")</f>
        <v> </v>
      </c>
      <c r="H27" s="83"/>
      <c r="I27" s="84"/>
      <c r="J27" s="82" t="str">
        <f>IF($M$24&lt;&gt;"",TEXT($M$24,"m月d日")," ")</f>
        <v> </v>
      </c>
      <c r="K27" s="83"/>
      <c r="L27" s="84"/>
      <c r="M27" s="70"/>
      <c r="N27" s="71"/>
      <c r="O27" s="72"/>
      <c r="P27" s="85"/>
      <c r="Q27" s="86"/>
      <c r="R27" s="87"/>
      <c r="S27" s="40"/>
      <c r="T27" s="41"/>
      <c r="U27" s="42"/>
      <c r="V27" s="40"/>
      <c r="W27" s="41"/>
      <c r="X27" s="42"/>
      <c r="Y27" s="40"/>
      <c r="Z27" s="41"/>
      <c r="AA27" s="42"/>
      <c r="AB27" s="52"/>
      <c r="AC27" s="53"/>
      <c r="AD27" s="54"/>
      <c r="AE27" s="40"/>
      <c r="AF27" s="41"/>
      <c r="AG27" s="42"/>
      <c r="AH27" s="40"/>
      <c r="AI27" s="41"/>
      <c r="AJ27" s="42"/>
      <c r="AK27" s="40"/>
      <c r="AL27" s="41"/>
      <c r="AM27" s="42"/>
      <c r="AN27" s="52"/>
      <c r="AO27" s="53"/>
      <c r="AP27" s="54"/>
    </row>
    <row r="28" spans="1:42" ht="15" customHeight="1">
      <c r="A28" s="55" t="str">
        <f>P15</f>
        <v>加治川</v>
      </c>
      <c r="B28" s="56"/>
      <c r="C28" s="57"/>
      <c r="D28" s="73" t="str">
        <f>IF(OR(P17="",R17=""),"",IF(D29&gt;F29,"○",IF(D29&lt;F29,"×",IF(D29=F29,"△"))))</f>
        <v>○</v>
      </c>
      <c r="E28" s="74"/>
      <c r="F28" s="75"/>
      <c r="G28" s="73" t="str">
        <f>IF(OR(P20="",R20=""),"",IF(G29&gt;I29,"○",IF(G29&lt;I29,"×",IF(G29=I29,"△"))))</f>
        <v>×</v>
      </c>
      <c r="H28" s="74"/>
      <c r="I28" s="75"/>
      <c r="J28" s="73" t="str">
        <f>IF(OR(P23="",R23=""),"",IF(J29&gt;L29,"○",IF(J29&lt;L29,"×",IF(J29=L29,"△"))))</f>
        <v>×</v>
      </c>
      <c r="K28" s="74"/>
      <c r="L28" s="75"/>
      <c r="M28" s="73" t="str">
        <f>IF(OR(P26="",R26=""),"",IF(M29&gt;O29,"○",IF(M29&lt;O29,"×",IF(M29=O29,"△"))))</f>
        <v>×</v>
      </c>
      <c r="N28" s="74"/>
      <c r="O28" s="75"/>
      <c r="P28" s="64"/>
      <c r="Q28" s="65"/>
      <c r="R28" s="66"/>
      <c r="S28" s="28">
        <f>COUNTIF(D28:R28,"○")</f>
        <v>1</v>
      </c>
      <c r="T28" s="29"/>
      <c r="U28" s="30"/>
      <c r="V28" s="28">
        <f>COUNTIF(D28:R28,"△")</f>
        <v>0</v>
      </c>
      <c r="W28" s="29"/>
      <c r="X28" s="30"/>
      <c r="Y28" s="28">
        <f>COUNTIF(D28:R28,"×")</f>
        <v>3</v>
      </c>
      <c r="Z28" s="29"/>
      <c r="AA28" s="30"/>
      <c r="AB28" s="46">
        <f>(S28*3)+V28+(Y28/100)</f>
        <v>3.03</v>
      </c>
      <c r="AC28" s="47"/>
      <c r="AD28" s="48"/>
      <c r="AE28" s="28">
        <f>SUM(R17+R20+R23+R26)</f>
        <v>6</v>
      </c>
      <c r="AF28" s="29"/>
      <c r="AG28" s="30"/>
      <c r="AH28" s="28">
        <f>SUM(-P17-P20-P23-P26)</f>
        <v>-37</v>
      </c>
      <c r="AI28" s="29"/>
      <c r="AJ28" s="30"/>
      <c r="AK28" s="28">
        <f>SUM(AE28:AJ29)</f>
        <v>-31</v>
      </c>
      <c r="AL28" s="29"/>
      <c r="AM28" s="30"/>
      <c r="AN28" s="46">
        <f>RANK(AB28,AB16:AD41,0)</f>
        <v>4</v>
      </c>
      <c r="AO28" s="47"/>
      <c r="AP28" s="48"/>
    </row>
    <row r="29" spans="1:42" ht="15" customHeight="1">
      <c r="A29" s="58"/>
      <c r="B29" s="59"/>
      <c r="C29" s="60"/>
      <c r="D29" s="8">
        <f>IF(R17="","",R17)</f>
        <v>3</v>
      </c>
      <c r="E29" s="9" t="s">
        <v>51</v>
      </c>
      <c r="F29" s="10">
        <f>IF(P17="","",P17)</f>
        <v>1</v>
      </c>
      <c r="G29" s="8">
        <f>IF(R20="","",R20)</f>
        <v>2</v>
      </c>
      <c r="H29" s="9" t="s">
        <v>51</v>
      </c>
      <c r="I29" s="10">
        <f>IF(P20="","",P20)</f>
        <v>10</v>
      </c>
      <c r="J29" s="8">
        <f>IF(R23="","",R23)</f>
        <v>1</v>
      </c>
      <c r="K29" s="9" t="s">
        <v>51</v>
      </c>
      <c r="L29" s="10">
        <f>IF(P23="","",P23)</f>
        <v>10</v>
      </c>
      <c r="M29" s="8">
        <f>IF(R26="","",R26)</f>
        <v>0</v>
      </c>
      <c r="N29" s="9" t="s">
        <v>51</v>
      </c>
      <c r="O29" s="10">
        <f>IF(P26="","",P26)</f>
        <v>16</v>
      </c>
      <c r="P29" s="67"/>
      <c r="Q29" s="68"/>
      <c r="R29" s="69"/>
      <c r="S29" s="37"/>
      <c r="T29" s="38"/>
      <c r="U29" s="39"/>
      <c r="V29" s="37"/>
      <c r="W29" s="38"/>
      <c r="X29" s="39"/>
      <c r="Y29" s="37"/>
      <c r="Z29" s="38"/>
      <c r="AA29" s="39"/>
      <c r="AB29" s="49"/>
      <c r="AC29" s="50"/>
      <c r="AD29" s="51"/>
      <c r="AE29" s="37"/>
      <c r="AF29" s="38"/>
      <c r="AG29" s="39"/>
      <c r="AH29" s="37"/>
      <c r="AI29" s="38"/>
      <c r="AJ29" s="39"/>
      <c r="AK29" s="37"/>
      <c r="AL29" s="38"/>
      <c r="AM29" s="39"/>
      <c r="AN29" s="49"/>
      <c r="AO29" s="50"/>
      <c r="AP29" s="51"/>
    </row>
    <row r="30" spans="1:42" ht="15" customHeight="1">
      <c r="A30" s="61"/>
      <c r="B30" s="62"/>
      <c r="C30" s="63"/>
      <c r="D30" s="82" t="str">
        <f>IF($P$18&lt;&gt;"",TEXT($P$18,"m月d日")," ")</f>
        <v> </v>
      </c>
      <c r="E30" s="83"/>
      <c r="F30" s="84"/>
      <c r="G30" s="82" t="str">
        <f>IF($P$21&lt;&gt;"",TEXT($P$21,"m月d日")," ")</f>
        <v> </v>
      </c>
      <c r="H30" s="83"/>
      <c r="I30" s="84"/>
      <c r="J30" s="82" t="str">
        <f>IF($P$24&lt;&gt;"",TEXT($P$24,"m月d日")," ")</f>
        <v> </v>
      </c>
      <c r="K30" s="83"/>
      <c r="L30" s="84"/>
      <c r="M30" s="82" t="str">
        <f>IF($P$27&lt;&gt;"",TEXT($P$27,"m月d日")," ")</f>
        <v> </v>
      </c>
      <c r="N30" s="83"/>
      <c r="O30" s="84"/>
      <c r="P30" s="70"/>
      <c r="Q30" s="71"/>
      <c r="R30" s="72"/>
      <c r="S30" s="40"/>
      <c r="T30" s="41"/>
      <c r="U30" s="42"/>
      <c r="V30" s="40"/>
      <c r="W30" s="41"/>
      <c r="X30" s="42"/>
      <c r="Y30" s="40"/>
      <c r="Z30" s="41"/>
      <c r="AA30" s="42"/>
      <c r="AB30" s="52"/>
      <c r="AC30" s="53"/>
      <c r="AD30" s="54"/>
      <c r="AE30" s="40"/>
      <c r="AF30" s="41"/>
      <c r="AG30" s="42"/>
      <c r="AH30" s="40"/>
      <c r="AI30" s="41"/>
      <c r="AJ30" s="42"/>
      <c r="AK30" s="40"/>
      <c r="AL30" s="41"/>
      <c r="AM30" s="42"/>
      <c r="AN30" s="52"/>
      <c r="AO30" s="53"/>
      <c r="AP30" s="54"/>
    </row>
  </sheetData>
  <sheetProtection/>
  <mergeCells count="170">
    <mergeCell ref="AK28:AM30"/>
    <mergeCell ref="AN28:AP30"/>
    <mergeCell ref="D30:F30"/>
    <mergeCell ref="G30:I30"/>
    <mergeCell ref="J30:L30"/>
    <mergeCell ref="M30:O30"/>
    <mergeCell ref="S28:U30"/>
    <mergeCell ref="V28:X30"/>
    <mergeCell ref="Y28:AA30"/>
    <mergeCell ref="AB28:AD30"/>
    <mergeCell ref="AE28:AG30"/>
    <mergeCell ref="AH28:AJ30"/>
    <mergeCell ref="A28:C30"/>
    <mergeCell ref="D28:F28"/>
    <mergeCell ref="G28:I28"/>
    <mergeCell ref="J28:L28"/>
    <mergeCell ref="M28:O28"/>
    <mergeCell ref="P28:R30"/>
    <mergeCell ref="AK25:AM27"/>
    <mergeCell ref="AN25:AP27"/>
    <mergeCell ref="D27:F27"/>
    <mergeCell ref="G27:I27"/>
    <mergeCell ref="J27:L27"/>
    <mergeCell ref="P27:R27"/>
    <mergeCell ref="S25:U27"/>
    <mergeCell ref="V25:X27"/>
    <mergeCell ref="Y25:AA27"/>
    <mergeCell ref="AB25:AD27"/>
    <mergeCell ref="AE25:AG27"/>
    <mergeCell ref="AH25:AJ27"/>
    <mergeCell ref="A25:C27"/>
    <mergeCell ref="D25:F25"/>
    <mergeCell ref="G25:I25"/>
    <mergeCell ref="J25:L25"/>
    <mergeCell ref="M25:O27"/>
    <mergeCell ref="P25:R25"/>
    <mergeCell ref="AK22:AM24"/>
    <mergeCell ref="AN22:AP24"/>
    <mergeCell ref="D24:F24"/>
    <mergeCell ref="G24:I24"/>
    <mergeCell ref="M24:O24"/>
    <mergeCell ref="P24:R24"/>
    <mergeCell ref="S22:U24"/>
    <mergeCell ref="V22:X24"/>
    <mergeCell ref="Y22:AA24"/>
    <mergeCell ref="AB22:AD24"/>
    <mergeCell ref="AE22:AG24"/>
    <mergeCell ref="AH22:AJ24"/>
    <mergeCell ref="A22:C24"/>
    <mergeCell ref="D22:F22"/>
    <mergeCell ref="G22:I22"/>
    <mergeCell ref="J22:L24"/>
    <mergeCell ref="M22:O22"/>
    <mergeCell ref="P22:R22"/>
    <mergeCell ref="AK19:AM21"/>
    <mergeCell ref="AN19:AP21"/>
    <mergeCell ref="D21:F21"/>
    <mergeCell ref="J21:L21"/>
    <mergeCell ref="M21:O21"/>
    <mergeCell ref="P21:R21"/>
    <mergeCell ref="S19:U21"/>
    <mergeCell ref="V19:X21"/>
    <mergeCell ref="Y19:AA21"/>
    <mergeCell ref="AB19:AD21"/>
    <mergeCell ref="AE19:AG21"/>
    <mergeCell ref="AH19:AJ21"/>
    <mergeCell ref="G18:I18"/>
    <mergeCell ref="J18:L18"/>
    <mergeCell ref="M18:O18"/>
    <mergeCell ref="P18:R18"/>
    <mergeCell ref="Y16:AA18"/>
    <mergeCell ref="AB16:AD18"/>
    <mergeCell ref="AE16:AG18"/>
    <mergeCell ref="AH16:AJ18"/>
    <mergeCell ref="A19:C21"/>
    <mergeCell ref="D19:F19"/>
    <mergeCell ref="G19:I21"/>
    <mergeCell ref="J19:L19"/>
    <mergeCell ref="M19:O19"/>
    <mergeCell ref="P19:R19"/>
    <mergeCell ref="AK16:AM18"/>
    <mergeCell ref="AN16:AP18"/>
    <mergeCell ref="AK15:AM15"/>
    <mergeCell ref="AN15:AP15"/>
    <mergeCell ref="A16:C18"/>
    <mergeCell ref="D16:F18"/>
    <mergeCell ref="G16:I16"/>
    <mergeCell ref="J16:L16"/>
    <mergeCell ref="M16:O16"/>
    <mergeCell ref="P16:R16"/>
    <mergeCell ref="S16:U18"/>
    <mergeCell ref="V16:X18"/>
    <mergeCell ref="S15:U15"/>
    <mergeCell ref="V15:X15"/>
    <mergeCell ref="Y15:AA15"/>
    <mergeCell ref="AB15:AD15"/>
    <mergeCell ref="AE15:AG15"/>
    <mergeCell ref="AH15:AJ15"/>
    <mergeCell ref="A15:C15"/>
    <mergeCell ref="D15:F15"/>
    <mergeCell ref="G15:I15"/>
    <mergeCell ref="J15:L15"/>
    <mergeCell ref="M15:O15"/>
    <mergeCell ref="P15:R15"/>
    <mergeCell ref="A13:E13"/>
    <mergeCell ref="F13:I13"/>
    <mergeCell ref="J13:O13"/>
    <mergeCell ref="Q13:V13"/>
    <mergeCell ref="W13:Y13"/>
    <mergeCell ref="Z13:AB13"/>
    <mergeCell ref="A12:E12"/>
    <mergeCell ref="F12:I12"/>
    <mergeCell ref="J12:O12"/>
    <mergeCell ref="Q12:V12"/>
    <mergeCell ref="W12:Y12"/>
    <mergeCell ref="Z12:AB12"/>
    <mergeCell ref="A11:E11"/>
    <mergeCell ref="F11:I11"/>
    <mergeCell ref="J11:O11"/>
    <mergeCell ref="Q11:V11"/>
    <mergeCell ref="W11:Y11"/>
    <mergeCell ref="Z11:AB11"/>
    <mergeCell ref="A10:E10"/>
    <mergeCell ref="F10:I10"/>
    <mergeCell ref="J10:O10"/>
    <mergeCell ref="Q10:V10"/>
    <mergeCell ref="W10:Y10"/>
    <mergeCell ref="Z10:AB10"/>
    <mergeCell ref="A9:E9"/>
    <mergeCell ref="F9:I9"/>
    <mergeCell ref="J9:O9"/>
    <mergeCell ref="Q9:V9"/>
    <mergeCell ref="W9:Y9"/>
    <mergeCell ref="Z9:AB9"/>
    <mergeCell ref="A8:E8"/>
    <mergeCell ref="F8:I8"/>
    <mergeCell ref="J8:O8"/>
    <mergeCell ref="Q8:V8"/>
    <mergeCell ref="W8:Y8"/>
    <mergeCell ref="Z8:AB8"/>
    <mergeCell ref="A7:E7"/>
    <mergeCell ref="F7:I7"/>
    <mergeCell ref="J7:O7"/>
    <mergeCell ref="Q7:V7"/>
    <mergeCell ref="W7:Y7"/>
    <mergeCell ref="Z7:AB7"/>
    <mergeCell ref="A6:E6"/>
    <mergeCell ref="F6:I6"/>
    <mergeCell ref="J6:O6"/>
    <mergeCell ref="Q6:V6"/>
    <mergeCell ref="W6:Y6"/>
    <mergeCell ref="Z6:AB6"/>
    <mergeCell ref="A5:E5"/>
    <mergeCell ref="F5:I5"/>
    <mergeCell ref="J5:O5"/>
    <mergeCell ref="Q5:V5"/>
    <mergeCell ref="W5:Y5"/>
    <mergeCell ref="Z5:AB5"/>
    <mergeCell ref="A4:E4"/>
    <mergeCell ref="F4:I4"/>
    <mergeCell ref="J4:O4"/>
    <mergeCell ref="Q4:V4"/>
    <mergeCell ref="W4:Y4"/>
    <mergeCell ref="Z4:AB4"/>
    <mergeCell ref="A1:L1"/>
    <mergeCell ref="A3:E3"/>
    <mergeCell ref="F3:I3"/>
    <mergeCell ref="J3:V3"/>
    <mergeCell ref="W3:Y3"/>
    <mergeCell ref="Z3:AB3"/>
  </mergeCells>
  <printOptions/>
  <pageMargins left="0.7" right="0.7" top="0.75" bottom="0.75" header="0.3" footer="0.3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zoomScalePageLayoutView="0" workbookViewId="0" topLeftCell="A1">
      <selection activeCell="A1" sqref="A1:U1"/>
    </sheetView>
  </sheetViews>
  <sheetFormatPr defaultColWidth="2.50390625" defaultRowHeight="13.5"/>
  <cols>
    <col min="1" max="42" width="2.375" style="3" customWidth="1"/>
    <col min="43" max="16384" width="2.50390625" style="3" customWidth="1"/>
  </cols>
  <sheetData>
    <row r="1" spans="1:28" ht="18.75" customHeight="1">
      <c r="A1" s="19" t="s">
        <v>96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2"/>
      <c r="W1" s="2"/>
      <c r="X1" s="2"/>
      <c r="Y1" s="2"/>
      <c r="Z1" s="2"/>
      <c r="AA1" s="2"/>
      <c r="AB1" s="2"/>
    </row>
    <row r="2" spans="1:28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8.75" customHeight="1">
      <c r="A3" s="88" t="s">
        <v>99</v>
      </c>
      <c r="B3" s="88"/>
      <c r="C3" s="88"/>
      <c r="D3" s="88"/>
      <c r="E3" s="88"/>
      <c r="F3" s="89" t="s">
        <v>0</v>
      </c>
      <c r="G3" s="90"/>
      <c r="H3" s="90"/>
      <c r="I3" s="91"/>
      <c r="J3" s="89" t="s">
        <v>1</v>
      </c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  <c r="W3" s="88" t="s">
        <v>15</v>
      </c>
      <c r="X3" s="88"/>
      <c r="Y3" s="88"/>
      <c r="Z3" s="89" t="s">
        <v>15</v>
      </c>
      <c r="AA3" s="90"/>
      <c r="AB3" s="91"/>
    </row>
    <row r="4" spans="1:28" ht="18.75" customHeight="1">
      <c r="A4" s="92" t="s">
        <v>2</v>
      </c>
      <c r="B4" s="92"/>
      <c r="C4" s="92"/>
      <c r="D4" s="92"/>
      <c r="E4" s="92"/>
      <c r="F4" s="21">
        <v>0.3958333333333333</v>
      </c>
      <c r="G4" s="22"/>
      <c r="H4" s="22"/>
      <c r="I4" s="23"/>
      <c r="J4" s="89" t="s">
        <v>9</v>
      </c>
      <c r="K4" s="90"/>
      <c r="L4" s="90"/>
      <c r="M4" s="90"/>
      <c r="N4" s="90"/>
      <c r="O4" s="90"/>
      <c r="P4" s="11" t="s">
        <v>8</v>
      </c>
      <c r="Q4" s="90" t="s">
        <v>79</v>
      </c>
      <c r="R4" s="90"/>
      <c r="S4" s="90"/>
      <c r="T4" s="90"/>
      <c r="U4" s="90"/>
      <c r="V4" s="91"/>
      <c r="W4" s="88" t="s">
        <v>82</v>
      </c>
      <c r="X4" s="88"/>
      <c r="Y4" s="88"/>
      <c r="Z4" s="88" t="s">
        <v>18</v>
      </c>
      <c r="AA4" s="88"/>
      <c r="AB4" s="88"/>
    </row>
    <row r="5" spans="1:28" ht="18.75" customHeight="1">
      <c r="A5" s="92" t="s">
        <v>3</v>
      </c>
      <c r="B5" s="92"/>
      <c r="C5" s="92"/>
      <c r="D5" s="92"/>
      <c r="E5" s="92"/>
      <c r="F5" s="21">
        <v>0.4270833333333333</v>
      </c>
      <c r="G5" s="22"/>
      <c r="H5" s="22"/>
      <c r="I5" s="23"/>
      <c r="J5" s="89" t="s">
        <v>81</v>
      </c>
      <c r="K5" s="90"/>
      <c r="L5" s="90"/>
      <c r="M5" s="90"/>
      <c r="N5" s="90"/>
      <c r="O5" s="90"/>
      <c r="P5" s="11" t="s">
        <v>8</v>
      </c>
      <c r="Q5" s="90" t="s">
        <v>83</v>
      </c>
      <c r="R5" s="90"/>
      <c r="S5" s="90"/>
      <c r="T5" s="90"/>
      <c r="U5" s="90"/>
      <c r="V5" s="91"/>
      <c r="W5" s="93" t="s">
        <v>9</v>
      </c>
      <c r="X5" s="93"/>
      <c r="Y5" s="93"/>
      <c r="Z5" s="93" t="s">
        <v>21</v>
      </c>
      <c r="AA5" s="93"/>
      <c r="AB5" s="93"/>
    </row>
    <row r="6" spans="1:28" ht="18.75" customHeight="1">
      <c r="A6" s="92" t="s">
        <v>4</v>
      </c>
      <c r="B6" s="92"/>
      <c r="C6" s="92"/>
      <c r="D6" s="92"/>
      <c r="E6" s="92"/>
      <c r="F6" s="21">
        <v>0.4583333333333333</v>
      </c>
      <c r="G6" s="22"/>
      <c r="H6" s="22"/>
      <c r="I6" s="23"/>
      <c r="J6" s="89" t="s">
        <v>21</v>
      </c>
      <c r="K6" s="90"/>
      <c r="L6" s="90"/>
      <c r="M6" s="90"/>
      <c r="N6" s="90"/>
      <c r="O6" s="90"/>
      <c r="P6" s="11" t="s">
        <v>8</v>
      </c>
      <c r="Q6" s="90" t="s">
        <v>18</v>
      </c>
      <c r="R6" s="90"/>
      <c r="S6" s="90"/>
      <c r="T6" s="90"/>
      <c r="U6" s="90"/>
      <c r="V6" s="91"/>
      <c r="W6" s="88" t="s">
        <v>80</v>
      </c>
      <c r="X6" s="88"/>
      <c r="Y6" s="88"/>
      <c r="Z6" s="93" t="s">
        <v>82</v>
      </c>
      <c r="AA6" s="93"/>
      <c r="AB6" s="93"/>
    </row>
    <row r="7" spans="1:28" ht="18.75" customHeight="1">
      <c r="A7" s="92" t="s">
        <v>5</v>
      </c>
      <c r="B7" s="92"/>
      <c r="C7" s="92"/>
      <c r="D7" s="92"/>
      <c r="E7" s="92"/>
      <c r="F7" s="21">
        <v>0.4895833333333333</v>
      </c>
      <c r="G7" s="22"/>
      <c r="H7" s="22"/>
      <c r="I7" s="23"/>
      <c r="J7" s="89" t="s">
        <v>9</v>
      </c>
      <c r="K7" s="90"/>
      <c r="L7" s="90"/>
      <c r="M7" s="90"/>
      <c r="N7" s="90"/>
      <c r="O7" s="90"/>
      <c r="P7" s="11" t="s">
        <v>8</v>
      </c>
      <c r="Q7" s="90" t="s">
        <v>80</v>
      </c>
      <c r="R7" s="90"/>
      <c r="S7" s="90"/>
      <c r="T7" s="90"/>
      <c r="U7" s="90"/>
      <c r="V7" s="91"/>
      <c r="W7" s="88" t="s">
        <v>21</v>
      </c>
      <c r="X7" s="88"/>
      <c r="Y7" s="88"/>
      <c r="Z7" s="93" t="s">
        <v>18</v>
      </c>
      <c r="AA7" s="93"/>
      <c r="AB7" s="93"/>
    </row>
    <row r="8" spans="1:28" ht="18.75" customHeight="1">
      <c r="A8" s="92" t="s">
        <v>6</v>
      </c>
      <c r="B8" s="92"/>
      <c r="C8" s="92"/>
      <c r="D8" s="92"/>
      <c r="E8" s="92"/>
      <c r="F8" s="21">
        <v>0.5208333333333334</v>
      </c>
      <c r="G8" s="22"/>
      <c r="H8" s="22"/>
      <c r="I8" s="23"/>
      <c r="J8" s="90" t="s">
        <v>82</v>
      </c>
      <c r="K8" s="90"/>
      <c r="L8" s="90"/>
      <c r="M8" s="90"/>
      <c r="N8" s="90"/>
      <c r="O8" s="90"/>
      <c r="P8" s="11" t="s">
        <v>8</v>
      </c>
      <c r="Q8" s="90" t="s">
        <v>18</v>
      </c>
      <c r="R8" s="90"/>
      <c r="S8" s="90"/>
      <c r="T8" s="90"/>
      <c r="U8" s="90"/>
      <c r="V8" s="91"/>
      <c r="W8" s="93" t="s">
        <v>9</v>
      </c>
      <c r="X8" s="93"/>
      <c r="Y8" s="93"/>
      <c r="Z8" s="88" t="s">
        <v>81</v>
      </c>
      <c r="AA8" s="88"/>
      <c r="AB8" s="88"/>
    </row>
    <row r="9" spans="1:28" ht="18.75" customHeight="1">
      <c r="A9" s="92" t="s">
        <v>7</v>
      </c>
      <c r="B9" s="92"/>
      <c r="C9" s="92"/>
      <c r="D9" s="92"/>
      <c r="E9" s="92"/>
      <c r="F9" s="21">
        <v>0.5520833333333334</v>
      </c>
      <c r="G9" s="22"/>
      <c r="H9" s="22"/>
      <c r="I9" s="23"/>
      <c r="J9" s="89" t="s">
        <v>21</v>
      </c>
      <c r="K9" s="90"/>
      <c r="L9" s="90"/>
      <c r="M9" s="90"/>
      <c r="N9" s="90"/>
      <c r="O9" s="90"/>
      <c r="P9" s="11" t="s">
        <v>8</v>
      </c>
      <c r="Q9" s="90" t="s">
        <v>81</v>
      </c>
      <c r="R9" s="90"/>
      <c r="S9" s="90"/>
      <c r="T9" s="90"/>
      <c r="U9" s="90"/>
      <c r="V9" s="90"/>
      <c r="W9" s="93" t="s">
        <v>9</v>
      </c>
      <c r="X9" s="93"/>
      <c r="Y9" s="93"/>
      <c r="Z9" s="88" t="s">
        <v>18</v>
      </c>
      <c r="AA9" s="88"/>
      <c r="AB9" s="88"/>
    </row>
    <row r="10" spans="1:28" ht="18.75" customHeight="1">
      <c r="A10" s="92" t="s">
        <v>11</v>
      </c>
      <c r="B10" s="92"/>
      <c r="C10" s="92"/>
      <c r="D10" s="92"/>
      <c r="E10" s="92"/>
      <c r="F10" s="21">
        <v>0.5833333333333334</v>
      </c>
      <c r="G10" s="22"/>
      <c r="H10" s="22"/>
      <c r="I10" s="23"/>
      <c r="J10" s="89" t="s">
        <v>9</v>
      </c>
      <c r="K10" s="90"/>
      <c r="L10" s="90"/>
      <c r="M10" s="90"/>
      <c r="N10" s="90"/>
      <c r="O10" s="90"/>
      <c r="P10" s="11" t="s">
        <v>8</v>
      </c>
      <c r="Q10" s="90" t="s">
        <v>38</v>
      </c>
      <c r="R10" s="90"/>
      <c r="S10" s="90"/>
      <c r="T10" s="90"/>
      <c r="U10" s="90"/>
      <c r="V10" s="91"/>
      <c r="W10" s="93" t="s">
        <v>21</v>
      </c>
      <c r="X10" s="93"/>
      <c r="Y10" s="93"/>
      <c r="Z10" s="93" t="s">
        <v>81</v>
      </c>
      <c r="AA10" s="93"/>
      <c r="AB10" s="93"/>
    </row>
    <row r="11" spans="1:28" ht="18.75" customHeight="1">
      <c r="A11" s="92" t="s">
        <v>12</v>
      </c>
      <c r="B11" s="92"/>
      <c r="C11" s="92"/>
      <c r="D11" s="92"/>
      <c r="E11" s="92"/>
      <c r="F11" s="21">
        <v>0.6145833333333334</v>
      </c>
      <c r="G11" s="22"/>
      <c r="H11" s="22"/>
      <c r="I11" s="23"/>
      <c r="J11" s="89" t="s">
        <v>81</v>
      </c>
      <c r="K11" s="90"/>
      <c r="L11" s="90"/>
      <c r="M11" s="90"/>
      <c r="N11" s="90"/>
      <c r="O11" s="90"/>
      <c r="P11" s="11" t="s">
        <v>8</v>
      </c>
      <c r="Q11" s="90" t="s">
        <v>18</v>
      </c>
      <c r="R11" s="90"/>
      <c r="S11" s="90"/>
      <c r="T11" s="90"/>
      <c r="U11" s="90"/>
      <c r="V11" s="91"/>
      <c r="W11" s="88" t="s">
        <v>9</v>
      </c>
      <c r="X11" s="88"/>
      <c r="Y11" s="88"/>
      <c r="Z11" s="93" t="s">
        <v>38</v>
      </c>
      <c r="AA11" s="93"/>
      <c r="AB11" s="93"/>
    </row>
    <row r="12" spans="1:28" ht="18.75" customHeight="1">
      <c r="A12" s="92" t="s">
        <v>13</v>
      </c>
      <c r="B12" s="92"/>
      <c r="C12" s="92"/>
      <c r="D12" s="92"/>
      <c r="E12" s="92"/>
      <c r="F12" s="21">
        <v>0.6458333333333334</v>
      </c>
      <c r="G12" s="22"/>
      <c r="H12" s="22"/>
      <c r="I12" s="23"/>
      <c r="J12" s="89" t="s">
        <v>78</v>
      </c>
      <c r="K12" s="90"/>
      <c r="L12" s="90"/>
      <c r="M12" s="90"/>
      <c r="N12" s="90"/>
      <c r="O12" s="90"/>
      <c r="P12" s="11" t="s">
        <v>8</v>
      </c>
      <c r="Q12" s="90" t="s">
        <v>38</v>
      </c>
      <c r="R12" s="90"/>
      <c r="S12" s="90"/>
      <c r="T12" s="90"/>
      <c r="U12" s="90"/>
      <c r="V12" s="91"/>
      <c r="W12" s="88" t="s">
        <v>80</v>
      </c>
      <c r="X12" s="88"/>
      <c r="Y12" s="88"/>
      <c r="Z12" s="93" t="s">
        <v>18</v>
      </c>
      <c r="AA12" s="93"/>
      <c r="AB12" s="93"/>
    </row>
    <row r="13" spans="1:28" ht="18.75" customHeight="1">
      <c r="A13" s="92" t="s">
        <v>14</v>
      </c>
      <c r="B13" s="92"/>
      <c r="C13" s="92"/>
      <c r="D13" s="92"/>
      <c r="E13" s="92"/>
      <c r="F13" s="21">
        <v>0.6770833333333334</v>
      </c>
      <c r="G13" s="22"/>
      <c r="H13" s="22"/>
      <c r="I13" s="23"/>
      <c r="J13" s="89" t="s">
        <v>9</v>
      </c>
      <c r="K13" s="90"/>
      <c r="L13" s="90"/>
      <c r="M13" s="90"/>
      <c r="N13" s="90"/>
      <c r="O13" s="90"/>
      <c r="P13" s="11" t="s">
        <v>8</v>
      </c>
      <c r="Q13" s="90" t="s">
        <v>18</v>
      </c>
      <c r="R13" s="90"/>
      <c r="S13" s="90"/>
      <c r="T13" s="90"/>
      <c r="U13" s="90"/>
      <c r="V13" s="90"/>
      <c r="W13" s="93" t="s">
        <v>21</v>
      </c>
      <c r="X13" s="93"/>
      <c r="Y13" s="93"/>
      <c r="Z13" s="88" t="s">
        <v>38</v>
      </c>
      <c r="AA13" s="88"/>
      <c r="AB13" s="88"/>
    </row>
    <row r="14" ht="18.75" customHeight="1"/>
    <row r="15" spans="1:42" ht="45" customHeight="1">
      <c r="A15" s="31"/>
      <c r="B15" s="32"/>
      <c r="C15" s="33"/>
      <c r="D15" s="34" t="s">
        <v>59</v>
      </c>
      <c r="E15" s="35"/>
      <c r="F15" s="36"/>
      <c r="G15" s="34" t="s">
        <v>64</v>
      </c>
      <c r="H15" s="35"/>
      <c r="I15" s="36"/>
      <c r="J15" s="34" t="s">
        <v>84</v>
      </c>
      <c r="K15" s="35"/>
      <c r="L15" s="36"/>
      <c r="M15" s="34" t="s">
        <v>85</v>
      </c>
      <c r="N15" s="35"/>
      <c r="O15" s="36"/>
      <c r="P15" s="34" t="s">
        <v>57</v>
      </c>
      <c r="Q15" s="35"/>
      <c r="R15" s="36"/>
      <c r="S15" s="29" t="s">
        <v>41</v>
      </c>
      <c r="T15" s="29"/>
      <c r="U15" s="30"/>
      <c r="V15" s="28" t="s">
        <v>42</v>
      </c>
      <c r="W15" s="29"/>
      <c r="X15" s="30"/>
      <c r="Y15" s="28" t="s">
        <v>43</v>
      </c>
      <c r="Z15" s="29"/>
      <c r="AA15" s="29"/>
      <c r="AB15" s="43" t="s">
        <v>44</v>
      </c>
      <c r="AC15" s="44"/>
      <c r="AD15" s="45"/>
      <c r="AE15" s="28" t="s">
        <v>45</v>
      </c>
      <c r="AF15" s="29"/>
      <c r="AG15" s="30"/>
      <c r="AH15" s="28" t="s">
        <v>46</v>
      </c>
      <c r="AI15" s="29"/>
      <c r="AJ15" s="30"/>
      <c r="AK15" s="28" t="s">
        <v>47</v>
      </c>
      <c r="AL15" s="29"/>
      <c r="AM15" s="30"/>
      <c r="AN15" s="43" t="s">
        <v>48</v>
      </c>
      <c r="AO15" s="44"/>
      <c r="AP15" s="45"/>
    </row>
    <row r="16" spans="1:42" ht="15" customHeight="1">
      <c r="A16" s="55" t="str">
        <f>D15</f>
        <v>水原</v>
      </c>
      <c r="B16" s="56"/>
      <c r="C16" s="57"/>
      <c r="D16" s="64"/>
      <c r="E16" s="65"/>
      <c r="F16" s="66"/>
      <c r="G16" s="73" t="str">
        <f>IF(OR(G17="",I17=""),"",IF(G17&gt;I17,"○",IF(G17&lt;I17,"×",IF(G17=I17,"△"))))</f>
        <v>○</v>
      </c>
      <c r="H16" s="74"/>
      <c r="I16" s="75"/>
      <c r="J16" s="73" t="str">
        <f>IF(OR(J17="",L17=""),"",IF(J17&gt;L17,"○",IF(J17&lt;L17,"×",IF(J17=L17,"△"))))</f>
        <v>○</v>
      </c>
      <c r="K16" s="74"/>
      <c r="L16" s="75"/>
      <c r="M16" s="73" t="str">
        <f>IF(OR(M17="",O17=""),"",IF(M17&gt;O17,"○",IF(M17&lt;O17,"×",IF(M17=O17,"△"))))</f>
        <v>○</v>
      </c>
      <c r="N16" s="74"/>
      <c r="O16" s="75"/>
      <c r="P16" s="73" t="str">
        <f>IF(OR(P17="",R17=""),"",IF(P17&gt;R17,"○",IF(P17&lt;R17,"×",IF(P17=R17,"△"))))</f>
        <v>○</v>
      </c>
      <c r="Q16" s="74"/>
      <c r="R16" s="75"/>
      <c r="S16" s="28">
        <f>COUNTIF(D16:R16,"○")</f>
        <v>4</v>
      </c>
      <c r="T16" s="29"/>
      <c r="U16" s="30"/>
      <c r="V16" s="28">
        <f>COUNTIF(D16:R16,"△")</f>
        <v>0</v>
      </c>
      <c r="W16" s="29"/>
      <c r="X16" s="30"/>
      <c r="Y16" s="28">
        <f>COUNTIF(D16:R16,"×")</f>
        <v>0</v>
      </c>
      <c r="Z16" s="29"/>
      <c r="AA16" s="30"/>
      <c r="AB16" s="46">
        <f>(S16*3)+V16+(Y16/100)</f>
        <v>12</v>
      </c>
      <c r="AC16" s="47"/>
      <c r="AD16" s="48"/>
      <c r="AE16" s="28">
        <f>SUM(G17+J17+M17+P17)</f>
        <v>50</v>
      </c>
      <c r="AF16" s="29"/>
      <c r="AG16" s="30"/>
      <c r="AH16" s="28">
        <f>SUM(-I17-L17-O17-R17)</f>
        <v>-10</v>
      </c>
      <c r="AI16" s="29"/>
      <c r="AJ16" s="30"/>
      <c r="AK16" s="28">
        <f>SUM(AE16:AJ17)</f>
        <v>40</v>
      </c>
      <c r="AL16" s="29"/>
      <c r="AM16" s="30"/>
      <c r="AN16" s="46">
        <v>1</v>
      </c>
      <c r="AO16" s="47"/>
      <c r="AP16" s="48"/>
    </row>
    <row r="17" spans="1:42" ht="15" customHeight="1">
      <c r="A17" s="58"/>
      <c r="B17" s="59"/>
      <c r="C17" s="60"/>
      <c r="D17" s="67"/>
      <c r="E17" s="68"/>
      <c r="F17" s="69"/>
      <c r="G17" s="5">
        <v>18</v>
      </c>
      <c r="H17" s="6" t="s">
        <v>49</v>
      </c>
      <c r="I17" s="7">
        <v>2</v>
      </c>
      <c r="J17" s="5">
        <v>7</v>
      </c>
      <c r="K17" s="6" t="s">
        <v>49</v>
      </c>
      <c r="L17" s="7">
        <v>5</v>
      </c>
      <c r="M17" s="5">
        <v>10</v>
      </c>
      <c r="N17" s="6" t="s">
        <v>49</v>
      </c>
      <c r="O17" s="7">
        <v>1</v>
      </c>
      <c r="P17" s="5">
        <v>15</v>
      </c>
      <c r="Q17" s="6" t="s">
        <v>49</v>
      </c>
      <c r="R17" s="7">
        <v>2</v>
      </c>
      <c r="S17" s="37"/>
      <c r="T17" s="38"/>
      <c r="U17" s="39"/>
      <c r="V17" s="37"/>
      <c r="W17" s="38"/>
      <c r="X17" s="39"/>
      <c r="Y17" s="37"/>
      <c r="Z17" s="38"/>
      <c r="AA17" s="39"/>
      <c r="AB17" s="49"/>
      <c r="AC17" s="50"/>
      <c r="AD17" s="51"/>
      <c r="AE17" s="37"/>
      <c r="AF17" s="38"/>
      <c r="AG17" s="39"/>
      <c r="AH17" s="37"/>
      <c r="AI17" s="38"/>
      <c r="AJ17" s="39"/>
      <c r="AK17" s="37"/>
      <c r="AL17" s="38"/>
      <c r="AM17" s="39"/>
      <c r="AN17" s="49"/>
      <c r="AO17" s="50"/>
      <c r="AP17" s="51"/>
    </row>
    <row r="18" spans="1:42" ht="15" customHeight="1">
      <c r="A18" s="61"/>
      <c r="B18" s="62"/>
      <c r="C18" s="63"/>
      <c r="D18" s="70"/>
      <c r="E18" s="71"/>
      <c r="F18" s="72"/>
      <c r="G18" s="76"/>
      <c r="H18" s="77"/>
      <c r="I18" s="78"/>
      <c r="J18" s="76"/>
      <c r="K18" s="77"/>
      <c r="L18" s="78"/>
      <c r="M18" s="76"/>
      <c r="N18" s="77"/>
      <c r="O18" s="78"/>
      <c r="P18" s="76"/>
      <c r="Q18" s="77"/>
      <c r="R18" s="78"/>
      <c r="S18" s="40"/>
      <c r="T18" s="41"/>
      <c r="U18" s="42"/>
      <c r="V18" s="40"/>
      <c r="W18" s="41"/>
      <c r="X18" s="42"/>
      <c r="Y18" s="40"/>
      <c r="Z18" s="41"/>
      <c r="AA18" s="42"/>
      <c r="AB18" s="52"/>
      <c r="AC18" s="53"/>
      <c r="AD18" s="54"/>
      <c r="AE18" s="40"/>
      <c r="AF18" s="41"/>
      <c r="AG18" s="42"/>
      <c r="AH18" s="40"/>
      <c r="AI18" s="41"/>
      <c r="AJ18" s="42"/>
      <c r="AK18" s="40"/>
      <c r="AL18" s="41"/>
      <c r="AM18" s="42"/>
      <c r="AN18" s="52"/>
      <c r="AO18" s="53"/>
      <c r="AP18" s="54"/>
    </row>
    <row r="19" spans="1:42" ht="15" customHeight="1">
      <c r="A19" s="55" t="str">
        <f>G15</f>
        <v>ビルボ－ド</v>
      </c>
      <c r="B19" s="56"/>
      <c r="C19" s="57"/>
      <c r="D19" s="73" t="str">
        <f>IF(OR(G17="",I17=""),"",IF(D20&gt;F20,"○",IF(D20&lt;F20,"×",IF(D20=F20,"△"))))</f>
        <v>×</v>
      </c>
      <c r="E19" s="74"/>
      <c r="F19" s="75"/>
      <c r="G19" s="64">
        <f>IF(OR(G20="",I20=""),"",IF(G20&gt;=I20,"○",IF(G20&lt;=I20,"×",IF(G20=I20,"△"))))</f>
      </c>
      <c r="H19" s="65"/>
      <c r="I19" s="66"/>
      <c r="J19" s="73" t="str">
        <f>IF(OR(J20="",L20=""),"",IF(J20&gt;L20,"○",IF(J20&lt;L20,"×",IF(J20=L20,"△"))))</f>
        <v>△</v>
      </c>
      <c r="K19" s="74"/>
      <c r="L19" s="75"/>
      <c r="M19" s="73" t="str">
        <f>IF(OR(M20="",O20=""),"",IF(M20&gt;O20,"○",IF(M20&lt;O20,"×",IF(M20=O20,"△"))))</f>
        <v>△</v>
      </c>
      <c r="N19" s="74"/>
      <c r="O19" s="75"/>
      <c r="P19" s="73" t="str">
        <f>IF(OR(P20="",R20=""),"",IF(P20&gt;R20,"○",IF(P20&lt;R20,"×",IF(P20=R20,"△"))))</f>
        <v>×</v>
      </c>
      <c r="Q19" s="74"/>
      <c r="R19" s="75"/>
      <c r="S19" s="28">
        <f>COUNTIF(D19:R19,"○")</f>
        <v>0</v>
      </c>
      <c r="T19" s="29"/>
      <c r="U19" s="30"/>
      <c r="V19" s="28">
        <f>COUNTIF(D19:R19,"△")</f>
        <v>2</v>
      </c>
      <c r="W19" s="29"/>
      <c r="X19" s="30"/>
      <c r="Y19" s="28">
        <f>COUNTIF(D19:R19,"×")</f>
        <v>2</v>
      </c>
      <c r="Z19" s="29"/>
      <c r="AA19" s="30"/>
      <c r="AB19" s="46">
        <f>(S19*3)+V19+(Y19/100)</f>
        <v>2.02</v>
      </c>
      <c r="AC19" s="47"/>
      <c r="AD19" s="48"/>
      <c r="AE19" s="28">
        <f>SUM(I17+J20+M20+P20)</f>
        <v>15</v>
      </c>
      <c r="AF19" s="29"/>
      <c r="AG19" s="30"/>
      <c r="AH19" s="28">
        <f>SUM(-G17-L20-O20-R20)</f>
        <v>-35</v>
      </c>
      <c r="AI19" s="29"/>
      <c r="AJ19" s="30"/>
      <c r="AK19" s="28">
        <f>SUM(AE19:AJ20)</f>
        <v>-20</v>
      </c>
      <c r="AL19" s="29"/>
      <c r="AM19" s="30"/>
      <c r="AN19" s="46">
        <v>4</v>
      </c>
      <c r="AO19" s="47"/>
      <c r="AP19" s="48"/>
    </row>
    <row r="20" spans="1:42" ht="15" customHeight="1">
      <c r="A20" s="58"/>
      <c r="B20" s="59"/>
      <c r="C20" s="60"/>
      <c r="D20" s="8">
        <f>IF(I17="","",I17)</f>
        <v>2</v>
      </c>
      <c r="E20" s="9" t="s">
        <v>50</v>
      </c>
      <c r="F20" s="10">
        <f>IF(G17="","",G17)</f>
        <v>18</v>
      </c>
      <c r="G20" s="67"/>
      <c r="H20" s="68"/>
      <c r="I20" s="69"/>
      <c r="J20" s="5">
        <v>4</v>
      </c>
      <c r="K20" s="6" t="s">
        <v>50</v>
      </c>
      <c r="L20" s="7">
        <v>4</v>
      </c>
      <c r="M20" s="5">
        <v>6</v>
      </c>
      <c r="N20" s="6" t="s">
        <v>50</v>
      </c>
      <c r="O20" s="7">
        <v>6</v>
      </c>
      <c r="P20" s="5">
        <v>3</v>
      </c>
      <c r="Q20" s="6" t="s">
        <v>50</v>
      </c>
      <c r="R20" s="7">
        <v>7</v>
      </c>
      <c r="S20" s="37"/>
      <c r="T20" s="38"/>
      <c r="U20" s="39"/>
      <c r="V20" s="37"/>
      <c r="W20" s="38"/>
      <c r="X20" s="39"/>
      <c r="Y20" s="37"/>
      <c r="Z20" s="38"/>
      <c r="AA20" s="39"/>
      <c r="AB20" s="49"/>
      <c r="AC20" s="50"/>
      <c r="AD20" s="51"/>
      <c r="AE20" s="37"/>
      <c r="AF20" s="38"/>
      <c r="AG20" s="39"/>
      <c r="AH20" s="37"/>
      <c r="AI20" s="38"/>
      <c r="AJ20" s="39"/>
      <c r="AK20" s="37"/>
      <c r="AL20" s="38"/>
      <c r="AM20" s="39"/>
      <c r="AN20" s="49"/>
      <c r="AO20" s="50"/>
      <c r="AP20" s="51"/>
    </row>
    <row r="21" spans="1:42" ht="15" customHeight="1">
      <c r="A21" s="61"/>
      <c r="B21" s="62"/>
      <c r="C21" s="63"/>
      <c r="D21" s="79" t="str">
        <f>IF($G$18&lt;&gt;"",TEXT($G$18,"m月d日")," ")</f>
        <v> </v>
      </c>
      <c r="E21" s="80"/>
      <c r="F21" s="81"/>
      <c r="G21" s="70"/>
      <c r="H21" s="71"/>
      <c r="I21" s="72"/>
      <c r="J21" s="76"/>
      <c r="K21" s="77"/>
      <c r="L21" s="78"/>
      <c r="M21" s="76"/>
      <c r="N21" s="77"/>
      <c r="O21" s="78"/>
      <c r="P21" s="76"/>
      <c r="Q21" s="77"/>
      <c r="R21" s="78"/>
      <c r="S21" s="40"/>
      <c r="T21" s="41"/>
      <c r="U21" s="42"/>
      <c r="V21" s="40"/>
      <c r="W21" s="41"/>
      <c r="X21" s="42"/>
      <c r="Y21" s="40"/>
      <c r="Z21" s="41"/>
      <c r="AA21" s="42"/>
      <c r="AB21" s="52"/>
      <c r="AC21" s="53"/>
      <c r="AD21" s="54"/>
      <c r="AE21" s="40"/>
      <c r="AF21" s="41"/>
      <c r="AG21" s="42"/>
      <c r="AH21" s="40"/>
      <c r="AI21" s="41"/>
      <c r="AJ21" s="42"/>
      <c r="AK21" s="40"/>
      <c r="AL21" s="41"/>
      <c r="AM21" s="42"/>
      <c r="AN21" s="52"/>
      <c r="AO21" s="53"/>
      <c r="AP21" s="54"/>
    </row>
    <row r="22" spans="1:42" ht="15" customHeight="1">
      <c r="A22" s="55" t="str">
        <f>J15</f>
        <v>クレ－シェ</v>
      </c>
      <c r="B22" s="56"/>
      <c r="C22" s="57"/>
      <c r="D22" s="73" t="str">
        <f>IF(OR(J17="",L17=""),"",IF(D23&gt;F23,"○",IF(D23=F23,"△",IF(D23&lt;F23,"×"))))</f>
        <v>×</v>
      </c>
      <c r="E22" s="74"/>
      <c r="F22" s="75"/>
      <c r="G22" s="73" t="str">
        <f>IF(OR(J20="",L20=""),"",IF(G23&gt;I23,"○",IF(G23=I23,"△",IF(G23&lt;I23,"×"))))</f>
        <v>△</v>
      </c>
      <c r="H22" s="74"/>
      <c r="I22" s="75"/>
      <c r="J22" s="64"/>
      <c r="K22" s="65"/>
      <c r="L22" s="66"/>
      <c r="M22" s="73" t="str">
        <f>IF(OR(M23="",O23=""),"",IF(M23&gt;O23,"○",IF(M23=O23,"△",IF(M23&lt;O23,"×"))))</f>
        <v>○</v>
      </c>
      <c r="N22" s="74"/>
      <c r="O22" s="75"/>
      <c r="P22" s="73" t="str">
        <f>IF(OR(P23="",R23=""),"",IF(P23&gt;R23,"○",IF(P23=R23,"△",IF(P23&lt;R23,"×"))))</f>
        <v>×</v>
      </c>
      <c r="Q22" s="74"/>
      <c r="R22" s="75"/>
      <c r="S22" s="28">
        <f>COUNTIF(D22:R22,"○")</f>
        <v>1</v>
      </c>
      <c r="T22" s="29"/>
      <c r="U22" s="30"/>
      <c r="V22" s="28">
        <f>COUNTIF(D22:R22,"△")</f>
        <v>1</v>
      </c>
      <c r="W22" s="29"/>
      <c r="X22" s="30"/>
      <c r="Y22" s="28">
        <f>COUNTIF(D22:R22,"×")</f>
        <v>2</v>
      </c>
      <c r="Z22" s="29"/>
      <c r="AA22" s="30"/>
      <c r="AB22" s="46">
        <f>(S22*3)+V22+(Y22/100)</f>
        <v>4.02</v>
      </c>
      <c r="AC22" s="47"/>
      <c r="AD22" s="48"/>
      <c r="AE22" s="28">
        <f>SUM(L20+L17+M23+P23)</f>
        <v>18</v>
      </c>
      <c r="AF22" s="29"/>
      <c r="AG22" s="30"/>
      <c r="AH22" s="28">
        <f>SUM(-J17-J20-O23-R23)</f>
        <v>-18</v>
      </c>
      <c r="AI22" s="29"/>
      <c r="AJ22" s="30"/>
      <c r="AK22" s="28">
        <f>SUM(AE22:AJ23)</f>
        <v>0</v>
      </c>
      <c r="AL22" s="29"/>
      <c r="AM22" s="30"/>
      <c r="AN22" s="46">
        <v>3</v>
      </c>
      <c r="AO22" s="47"/>
      <c r="AP22" s="48"/>
    </row>
    <row r="23" spans="1:42" ht="15" customHeight="1">
      <c r="A23" s="58"/>
      <c r="B23" s="59"/>
      <c r="C23" s="60"/>
      <c r="D23" s="8">
        <f>IF(L17="","",L17)</f>
        <v>5</v>
      </c>
      <c r="E23" s="9" t="s">
        <v>51</v>
      </c>
      <c r="F23" s="10">
        <f>IF(J17="","",J17)</f>
        <v>7</v>
      </c>
      <c r="G23" s="8">
        <f>IF(L20="","",L20)</f>
        <v>4</v>
      </c>
      <c r="H23" s="9" t="s">
        <v>51</v>
      </c>
      <c r="I23" s="10">
        <f>IF(J20="","",J20)</f>
        <v>4</v>
      </c>
      <c r="J23" s="67"/>
      <c r="K23" s="68"/>
      <c r="L23" s="69"/>
      <c r="M23" s="5">
        <v>5</v>
      </c>
      <c r="N23" s="6" t="s">
        <v>51</v>
      </c>
      <c r="O23" s="7">
        <v>2</v>
      </c>
      <c r="P23" s="5">
        <v>4</v>
      </c>
      <c r="Q23" s="6" t="s">
        <v>51</v>
      </c>
      <c r="R23" s="7">
        <v>5</v>
      </c>
      <c r="S23" s="37"/>
      <c r="T23" s="38"/>
      <c r="U23" s="39"/>
      <c r="V23" s="37"/>
      <c r="W23" s="38"/>
      <c r="X23" s="39"/>
      <c r="Y23" s="37"/>
      <c r="Z23" s="38"/>
      <c r="AA23" s="39"/>
      <c r="AB23" s="49"/>
      <c r="AC23" s="50"/>
      <c r="AD23" s="51"/>
      <c r="AE23" s="37"/>
      <c r="AF23" s="38"/>
      <c r="AG23" s="39"/>
      <c r="AH23" s="37"/>
      <c r="AI23" s="38"/>
      <c r="AJ23" s="39"/>
      <c r="AK23" s="37"/>
      <c r="AL23" s="38"/>
      <c r="AM23" s="39"/>
      <c r="AN23" s="49"/>
      <c r="AO23" s="50"/>
      <c r="AP23" s="51"/>
    </row>
    <row r="24" spans="1:42" ht="15" customHeight="1">
      <c r="A24" s="61"/>
      <c r="B24" s="62"/>
      <c r="C24" s="63"/>
      <c r="D24" s="79" t="str">
        <f>IF($J$18&lt;&gt;"",TEXT($J$18,"m月d日")," ")</f>
        <v> </v>
      </c>
      <c r="E24" s="80"/>
      <c r="F24" s="81"/>
      <c r="G24" s="79" t="str">
        <f>IF($J$21&lt;&gt;"",TEXT($J$21,"m月d日")," ")</f>
        <v> </v>
      </c>
      <c r="H24" s="80"/>
      <c r="I24" s="81"/>
      <c r="J24" s="70"/>
      <c r="K24" s="71"/>
      <c r="L24" s="72"/>
      <c r="M24" s="76"/>
      <c r="N24" s="77"/>
      <c r="O24" s="78"/>
      <c r="P24" s="76"/>
      <c r="Q24" s="77"/>
      <c r="R24" s="78"/>
      <c r="S24" s="40"/>
      <c r="T24" s="41"/>
      <c r="U24" s="42"/>
      <c r="V24" s="40"/>
      <c r="W24" s="41"/>
      <c r="X24" s="42"/>
      <c r="Y24" s="40"/>
      <c r="Z24" s="41"/>
      <c r="AA24" s="42"/>
      <c r="AB24" s="52"/>
      <c r="AC24" s="53"/>
      <c r="AD24" s="54"/>
      <c r="AE24" s="40"/>
      <c r="AF24" s="41"/>
      <c r="AG24" s="42"/>
      <c r="AH24" s="40"/>
      <c r="AI24" s="41"/>
      <c r="AJ24" s="42"/>
      <c r="AK24" s="40"/>
      <c r="AL24" s="41"/>
      <c r="AM24" s="42"/>
      <c r="AN24" s="52"/>
      <c r="AO24" s="53"/>
      <c r="AP24" s="54"/>
    </row>
    <row r="25" spans="1:42" ht="15" customHeight="1">
      <c r="A25" s="55" t="str">
        <f>M15</f>
        <v>リベルタ</v>
      </c>
      <c r="B25" s="56"/>
      <c r="C25" s="57"/>
      <c r="D25" s="73" t="str">
        <f>IF(OR(M17="",O17=""),"",IF(D26&gt;F26,"○",IF(D26&lt;F26,"×",IF(D26=F26,"△"))))</f>
        <v>×</v>
      </c>
      <c r="E25" s="74"/>
      <c r="F25" s="75"/>
      <c r="G25" s="73" t="str">
        <f>IF(OR(M20="",O20=""),"",IF(G26&gt;I26,"○",IF(G26&lt;I26,"×",IF(G26=I26,"△"))))</f>
        <v>△</v>
      </c>
      <c r="H25" s="74"/>
      <c r="I25" s="75"/>
      <c r="J25" s="73" t="str">
        <f>IF(OR(M23="",O23=""),"",IF(J26&gt;L26,"○",IF(J26&lt;L26,"×",IF(J26=L26,"△"))))</f>
        <v>×</v>
      </c>
      <c r="K25" s="74"/>
      <c r="L25" s="75"/>
      <c r="M25" s="64"/>
      <c r="N25" s="65"/>
      <c r="O25" s="66"/>
      <c r="P25" s="73" t="str">
        <f>IF(OR(P26="",R26=""),"",IF(P26&gt;R26,"○",IF(P26&lt;R26,"×",IF(P26=R26,"△"))))</f>
        <v>×</v>
      </c>
      <c r="Q25" s="74"/>
      <c r="R25" s="75"/>
      <c r="S25" s="28">
        <f>COUNTIF(D25:R25,"○")</f>
        <v>0</v>
      </c>
      <c r="T25" s="29"/>
      <c r="U25" s="30"/>
      <c r="V25" s="28">
        <f>COUNTIF(D25:R25,"△")</f>
        <v>1</v>
      </c>
      <c r="W25" s="29"/>
      <c r="X25" s="30"/>
      <c r="Y25" s="28">
        <f>COUNTIF(D25:R25,"×")</f>
        <v>3</v>
      </c>
      <c r="Z25" s="29"/>
      <c r="AA25" s="30"/>
      <c r="AB25" s="46">
        <f>(S25*3)+V25+(Y25/100)</f>
        <v>1.03</v>
      </c>
      <c r="AC25" s="47"/>
      <c r="AD25" s="48"/>
      <c r="AE25" s="28">
        <f>SUM(O17+O20+O23+P26)</f>
        <v>10</v>
      </c>
      <c r="AF25" s="29"/>
      <c r="AG25" s="30"/>
      <c r="AH25" s="28">
        <f>SUM(-M17-M20-M23-R26)</f>
        <v>-29</v>
      </c>
      <c r="AI25" s="29"/>
      <c r="AJ25" s="30"/>
      <c r="AK25" s="28">
        <f>SUM(AE25:AJ26)</f>
        <v>-19</v>
      </c>
      <c r="AL25" s="29"/>
      <c r="AM25" s="30"/>
      <c r="AN25" s="46">
        <v>5</v>
      </c>
      <c r="AO25" s="47"/>
      <c r="AP25" s="48"/>
    </row>
    <row r="26" spans="1:42" ht="15" customHeight="1">
      <c r="A26" s="58"/>
      <c r="B26" s="59"/>
      <c r="C26" s="60"/>
      <c r="D26" s="8">
        <f>IF(O17="","",O17)</f>
        <v>1</v>
      </c>
      <c r="E26" s="9" t="s">
        <v>52</v>
      </c>
      <c r="F26" s="10">
        <f>IF(M17="","",M17)</f>
        <v>10</v>
      </c>
      <c r="G26" s="8">
        <f>IF(O20="","",O20)</f>
        <v>6</v>
      </c>
      <c r="H26" s="9" t="s">
        <v>52</v>
      </c>
      <c r="I26" s="10">
        <f>IF(M20="","",M20)</f>
        <v>6</v>
      </c>
      <c r="J26" s="8">
        <f>IF(O23="","",O23)</f>
        <v>2</v>
      </c>
      <c r="K26" s="9" t="s">
        <v>52</v>
      </c>
      <c r="L26" s="10">
        <f>IF(M23="","",M23)</f>
        <v>5</v>
      </c>
      <c r="M26" s="67"/>
      <c r="N26" s="68"/>
      <c r="O26" s="69"/>
      <c r="P26" s="5">
        <v>1</v>
      </c>
      <c r="Q26" s="6" t="s">
        <v>52</v>
      </c>
      <c r="R26" s="7">
        <v>8</v>
      </c>
      <c r="S26" s="37"/>
      <c r="T26" s="38"/>
      <c r="U26" s="39"/>
      <c r="V26" s="37"/>
      <c r="W26" s="38"/>
      <c r="X26" s="39"/>
      <c r="Y26" s="37"/>
      <c r="Z26" s="38"/>
      <c r="AA26" s="39"/>
      <c r="AB26" s="49"/>
      <c r="AC26" s="50"/>
      <c r="AD26" s="51"/>
      <c r="AE26" s="37"/>
      <c r="AF26" s="38"/>
      <c r="AG26" s="39"/>
      <c r="AH26" s="37"/>
      <c r="AI26" s="38"/>
      <c r="AJ26" s="39"/>
      <c r="AK26" s="37"/>
      <c r="AL26" s="38"/>
      <c r="AM26" s="39"/>
      <c r="AN26" s="49"/>
      <c r="AO26" s="50"/>
      <c r="AP26" s="51"/>
    </row>
    <row r="27" spans="1:42" ht="15" customHeight="1">
      <c r="A27" s="61"/>
      <c r="B27" s="62"/>
      <c r="C27" s="63"/>
      <c r="D27" s="82" t="str">
        <f>IF($M$18&lt;&gt;"",TEXT($M$18,"m月d日")," ")</f>
        <v> </v>
      </c>
      <c r="E27" s="83"/>
      <c r="F27" s="84"/>
      <c r="G27" s="82" t="str">
        <f>IF($M$21&lt;&gt;"",TEXT($M$21,"m月d日")," ")</f>
        <v> </v>
      </c>
      <c r="H27" s="83"/>
      <c r="I27" s="84"/>
      <c r="J27" s="82" t="str">
        <f>IF($M$24&lt;&gt;"",TEXT($M$24,"m月d日")," ")</f>
        <v> </v>
      </c>
      <c r="K27" s="83"/>
      <c r="L27" s="84"/>
      <c r="M27" s="70"/>
      <c r="N27" s="71"/>
      <c r="O27" s="72"/>
      <c r="P27" s="85"/>
      <c r="Q27" s="86"/>
      <c r="R27" s="87"/>
      <c r="S27" s="40"/>
      <c r="T27" s="41"/>
      <c r="U27" s="42"/>
      <c r="V27" s="40"/>
      <c r="W27" s="41"/>
      <c r="X27" s="42"/>
      <c r="Y27" s="40"/>
      <c r="Z27" s="41"/>
      <c r="AA27" s="42"/>
      <c r="AB27" s="52"/>
      <c r="AC27" s="53"/>
      <c r="AD27" s="54"/>
      <c r="AE27" s="40"/>
      <c r="AF27" s="41"/>
      <c r="AG27" s="42"/>
      <c r="AH27" s="40"/>
      <c r="AI27" s="41"/>
      <c r="AJ27" s="42"/>
      <c r="AK27" s="40"/>
      <c r="AL27" s="41"/>
      <c r="AM27" s="42"/>
      <c r="AN27" s="52"/>
      <c r="AO27" s="53"/>
      <c r="AP27" s="54"/>
    </row>
    <row r="28" spans="1:42" ht="15" customHeight="1">
      <c r="A28" s="55" t="str">
        <f>P15</f>
        <v>東中野山</v>
      </c>
      <c r="B28" s="56"/>
      <c r="C28" s="57"/>
      <c r="D28" s="73" t="str">
        <f>IF(OR(P17="",R17=""),"",IF(D29&gt;F29,"○",IF(D29&lt;F29,"×",IF(D29=F29,"△"))))</f>
        <v>×</v>
      </c>
      <c r="E28" s="74"/>
      <c r="F28" s="75"/>
      <c r="G28" s="73" t="str">
        <f>IF(OR(P20="",R20=""),"",IF(G29&gt;I29,"○",IF(G29&lt;I29,"×",IF(G29=I29,"△"))))</f>
        <v>○</v>
      </c>
      <c r="H28" s="74"/>
      <c r="I28" s="75"/>
      <c r="J28" s="73" t="str">
        <f>IF(OR(P23="",R23=""),"",IF(J29&gt;L29,"○",IF(J29&lt;L29,"×",IF(J29=L29,"△"))))</f>
        <v>○</v>
      </c>
      <c r="K28" s="74"/>
      <c r="L28" s="75"/>
      <c r="M28" s="73" t="str">
        <f>IF(OR(P26="",R26=""),"",IF(M29&gt;O29,"○",IF(M29&lt;O29,"×",IF(M29=O29,"△"))))</f>
        <v>○</v>
      </c>
      <c r="N28" s="74"/>
      <c r="O28" s="75"/>
      <c r="P28" s="64"/>
      <c r="Q28" s="65"/>
      <c r="R28" s="66"/>
      <c r="S28" s="28">
        <f>COUNTIF(D28:R28,"○")</f>
        <v>3</v>
      </c>
      <c r="T28" s="29"/>
      <c r="U28" s="30"/>
      <c r="V28" s="28">
        <f>COUNTIF(D28:R28,"△")</f>
        <v>0</v>
      </c>
      <c r="W28" s="29"/>
      <c r="X28" s="30"/>
      <c r="Y28" s="28">
        <f>COUNTIF(D28:R28,"×")</f>
        <v>1</v>
      </c>
      <c r="Z28" s="29"/>
      <c r="AA28" s="30"/>
      <c r="AB28" s="46">
        <f>(S28*3)+V28+(Y28/100)</f>
        <v>9.01</v>
      </c>
      <c r="AC28" s="47"/>
      <c r="AD28" s="48"/>
      <c r="AE28" s="28">
        <f>SUM(R17+R20+R23+R26)</f>
        <v>22</v>
      </c>
      <c r="AF28" s="29"/>
      <c r="AG28" s="30"/>
      <c r="AH28" s="28">
        <f>SUM(-P17-P20-P23-P26)</f>
        <v>-23</v>
      </c>
      <c r="AI28" s="29"/>
      <c r="AJ28" s="30"/>
      <c r="AK28" s="28">
        <f>SUM(AE28:AJ29)</f>
        <v>-1</v>
      </c>
      <c r="AL28" s="29"/>
      <c r="AM28" s="30"/>
      <c r="AN28" s="46">
        <v>2</v>
      </c>
      <c r="AO28" s="47"/>
      <c r="AP28" s="48"/>
    </row>
    <row r="29" spans="1:42" ht="15" customHeight="1">
      <c r="A29" s="58"/>
      <c r="B29" s="59"/>
      <c r="C29" s="60"/>
      <c r="D29" s="8">
        <f>IF(R17="","",R17)</f>
        <v>2</v>
      </c>
      <c r="E29" s="9" t="s">
        <v>51</v>
      </c>
      <c r="F29" s="10">
        <f>IF(P17="","",P17)</f>
        <v>15</v>
      </c>
      <c r="G29" s="8">
        <f>IF(R20="","",R20)</f>
        <v>7</v>
      </c>
      <c r="H29" s="9" t="s">
        <v>51</v>
      </c>
      <c r="I29" s="10">
        <f>IF(P20="","",P20)</f>
        <v>3</v>
      </c>
      <c r="J29" s="8">
        <f>IF(R23="","",R23)</f>
        <v>5</v>
      </c>
      <c r="K29" s="9" t="s">
        <v>51</v>
      </c>
      <c r="L29" s="10">
        <f>IF(P23="","",P23)</f>
        <v>4</v>
      </c>
      <c r="M29" s="8">
        <f>IF(R26="","",R26)</f>
        <v>8</v>
      </c>
      <c r="N29" s="9" t="s">
        <v>51</v>
      </c>
      <c r="O29" s="10">
        <f>IF(P26="","",P26)</f>
        <v>1</v>
      </c>
      <c r="P29" s="67"/>
      <c r="Q29" s="68"/>
      <c r="R29" s="69"/>
      <c r="S29" s="37"/>
      <c r="T29" s="38"/>
      <c r="U29" s="39"/>
      <c r="V29" s="37"/>
      <c r="W29" s="38"/>
      <c r="X29" s="39"/>
      <c r="Y29" s="37"/>
      <c r="Z29" s="38"/>
      <c r="AA29" s="39"/>
      <c r="AB29" s="49"/>
      <c r="AC29" s="50"/>
      <c r="AD29" s="51"/>
      <c r="AE29" s="37"/>
      <c r="AF29" s="38"/>
      <c r="AG29" s="39"/>
      <c r="AH29" s="37"/>
      <c r="AI29" s="38"/>
      <c r="AJ29" s="39"/>
      <c r="AK29" s="37"/>
      <c r="AL29" s="38"/>
      <c r="AM29" s="39"/>
      <c r="AN29" s="49"/>
      <c r="AO29" s="50"/>
      <c r="AP29" s="51"/>
    </row>
    <row r="30" spans="1:42" ht="15" customHeight="1">
      <c r="A30" s="61"/>
      <c r="B30" s="62"/>
      <c r="C30" s="63"/>
      <c r="D30" s="82" t="str">
        <f>IF($P$18&lt;&gt;"",TEXT($P$18,"m月d日")," ")</f>
        <v> </v>
      </c>
      <c r="E30" s="83"/>
      <c r="F30" s="84"/>
      <c r="G30" s="82" t="str">
        <f>IF($P$21&lt;&gt;"",TEXT($P$21,"m月d日")," ")</f>
        <v> </v>
      </c>
      <c r="H30" s="83"/>
      <c r="I30" s="84"/>
      <c r="J30" s="82" t="str">
        <f>IF($P$24&lt;&gt;"",TEXT($P$24,"m月d日")," ")</f>
        <v> </v>
      </c>
      <c r="K30" s="83"/>
      <c r="L30" s="84"/>
      <c r="M30" s="82" t="str">
        <f>IF($P$27&lt;&gt;"",TEXT($P$27,"m月d日")," ")</f>
        <v> </v>
      </c>
      <c r="N30" s="83"/>
      <c r="O30" s="84"/>
      <c r="P30" s="70"/>
      <c r="Q30" s="71"/>
      <c r="R30" s="72"/>
      <c r="S30" s="40"/>
      <c r="T30" s="41"/>
      <c r="U30" s="42"/>
      <c r="V30" s="40"/>
      <c r="W30" s="41"/>
      <c r="X30" s="42"/>
      <c r="Y30" s="40"/>
      <c r="Z30" s="41"/>
      <c r="AA30" s="42"/>
      <c r="AB30" s="52"/>
      <c r="AC30" s="53"/>
      <c r="AD30" s="54"/>
      <c r="AE30" s="40"/>
      <c r="AF30" s="41"/>
      <c r="AG30" s="42"/>
      <c r="AH30" s="40"/>
      <c r="AI30" s="41"/>
      <c r="AJ30" s="42"/>
      <c r="AK30" s="40"/>
      <c r="AL30" s="41"/>
      <c r="AM30" s="42"/>
      <c r="AN30" s="52"/>
      <c r="AO30" s="53"/>
      <c r="AP30" s="54"/>
    </row>
  </sheetData>
  <sheetProtection/>
  <mergeCells count="170">
    <mergeCell ref="AK28:AM30"/>
    <mergeCell ref="AN28:AP30"/>
    <mergeCell ref="D30:F30"/>
    <mergeCell ref="G30:I30"/>
    <mergeCell ref="J30:L30"/>
    <mergeCell ref="M30:O30"/>
    <mergeCell ref="S28:U30"/>
    <mergeCell ref="V28:X30"/>
    <mergeCell ref="Y28:AA30"/>
    <mergeCell ref="AB28:AD30"/>
    <mergeCell ref="AE28:AG30"/>
    <mergeCell ref="AH28:AJ30"/>
    <mergeCell ref="A28:C30"/>
    <mergeCell ref="D28:F28"/>
    <mergeCell ref="G28:I28"/>
    <mergeCell ref="J28:L28"/>
    <mergeCell ref="M28:O28"/>
    <mergeCell ref="P28:R30"/>
    <mergeCell ref="AK25:AM27"/>
    <mergeCell ref="AN25:AP27"/>
    <mergeCell ref="D27:F27"/>
    <mergeCell ref="G27:I27"/>
    <mergeCell ref="J27:L27"/>
    <mergeCell ref="P27:R27"/>
    <mergeCell ref="S25:U27"/>
    <mergeCell ref="V25:X27"/>
    <mergeCell ref="Y25:AA27"/>
    <mergeCell ref="AB25:AD27"/>
    <mergeCell ref="AE25:AG27"/>
    <mergeCell ref="AH25:AJ27"/>
    <mergeCell ref="A25:C27"/>
    <mergeCell ref="D25:F25"/>
    <mergeCell ref="G25:I25"/>
    <mergeCell ref="J25:L25"/>
    <mergeCell ref="M25:O27"/>
    <mergeCell ref="P25:R25"/>
    <mergeCell ref="AK22:AM24"/>
    <mergeCell ref="AN22:AP24"/>
    <mergeCell ref="D24:F24"/>
    <mergeCell ref="G24:I24"/>
    <mergeCell ref="M24:O24"/>
    <mergeCell ref="P24:R24"/>
    <mergeCell ref="S22:U24"/>
    <mergeCell ref="V22:X24"/>
    <mergeCell ref="Y22:AA24"/>
    <mergeCell ref="AB22:AD24"/>
    <mergeCell ref="AE22:AG24"/>
    <mergeCell ref="AH22:AJ24"/>
    <mergeCell ref="A22:C24"/>
    <mergeCell ref="D22:F22"/>
    <mergeCell ref="G22:I22"/>
    <mergeCell ref="J22:L24"/>
    <mergeCell ref="M22:O22"/>
    <mergeCell ref="P22:R22"/>
    <mergeCell ref="AK19:AM21"/>
    <mergeCell ref="AN19:AP21"/>
    <mergeCell ref="D21:F21"/>
    <mergeCell ref="J21:L21"/>
    <mergeCell ref="M21:O21"/>
    <mergeCell ref="P21:R21"/>
    <mergeCell ref="S19:U21"/>
    <mergeCell ref="V19:X21"/>
    <mergeCell ref="Y19:AA21"/>
    <mergeCell ref="AB19:AD21"/>
    <mergeCell ref="AE19:AG21"/>
    <mergeCell ref="AH19:AJ21"/>
    <mergeCell ref="G18:I18"/>
    <mergeCell ref="J18:L18"/>
    <mergeCell ref="M18:O18"/>
    <mergeCell ref="P18:R18"/>
    <mergeCell ref="Y16:AA18"/>
    <mergeCell ref="AB16:AD18"/>
    <mergeCell ref="AE16:AG18"/>
    <mergeCell ref="AH16:AJ18"/>
    <mergeCell ref="A19:C21"/>
    <mergeCell ref="D19:F19"/>
    <mergeCell ref="G19:I21"/>
    <mergeCell ref="J19:L19"/>
    <mergeCell ref="M19:O19"/>
    <mergeCell ref="P19:R19"/>
    <mergeCell ref="AK16:AM18"/>
    <mergeCell ref="AN16:AP18"/>
    <mergeCell ref="AK15:AM15"/>
    <mergeCell ref="AN15:AP15"/>
    <mergeCell ref="A16:C18"/>
    <mergeCell ref="D16:F18"/>
    <mergeCell ref="G16:I16"/>
    <mergeCell ref="J16:L16"/>
    <mergeCell ref="M16:O16"/>
    <mergeCell ref="P16:R16"/>
    <mergeCell ref="S16:U18"/>
    <mergeCell ref="V16:X18"/>
    <mergeCell ref="S15:U15"/>
    <mergeCell ref="V15:X15"/>
    <mergeCell ref="Y15:AA15"/>
    <mergeCell ref="AB15:AD15"/>
    <mergeCell ref="AE15:AG15"/>
    <mergeCell ref="AH15:AJ15"/>
    <mergeCell ref="A15:C15"/>
    <mergeCell ref="D15:F15"/>
    <mergeCell ref="G15:I15"/>
    <mergeCell ref="J15:L15"/>
    <mergeCell ref="M15:O15"/>
    <mergeCell ref="P15:R15"/>
    <mergeCell ref="A13:E13"/>
    <mergeCell ref="F13:I13"/>
    <mergeCell ref="J13:O13"/>
    <mergeCell ref="Q13:V13"/>
    <mergeCell ref="W13:Y13"/>
    <mergeCell ref="Z13:AB13"/>
    <mergeCell ref="A12:E12"/>
    <mergeCell ref="F12:I12"/>
    <mergeCell ref="J12:O12"/>
    <mergeCell ref="Q12:V12"/>
    <mergeCell ref="W12:Y12"/>
    <mergeCell ref="Z12:AB12"/>
    <mergeCell ref="A11:E11"/>
    <mergeCell ref="F11:I11"/>
    <mergeCell ref="J11:O11"/>
    <mergeCell ref="Q11:V11"/>
    <mergeCell ref="W11:Y11"/>
    <mergeCell ref="Z11:AB11"/>
    <mergeCell ref="A10:E10"/>
    <mergeCell ref="F10:I10"/>
    <mergeCell ref="J10:O10"/>
    <mergeCell ref="Q10:V10"/>
    <mergeCell ref="W10:Y10"/>
    <mergeCell ref="Z10:AB10"/>
    <mergeCell ref="A9:E9"/>
    <mergeCell ref="F9:I9"/>
    <mergeCell ref="J9:O9"/>
    <mergeCell ref="Q9:V9"/>
    <mergeCell ref="W9:Y9"/>
    <mergeCell ref="Z9:AB9"/>
    <mergeCell ref="A8:E8"/>
    <mergeCell ref="F8:I8"/>
    <mergeCell ref="J8:O8"/>
    <mergeCell ref="Q8:V8"/>
    <mergeCell ref="W8:Y8"/>
    <mergeCell ref="Z8:AB8"/>
    <mergeCell ref="A7:E7"/>
    <mergeCell ref="F7:I7"/>
    <mergeCell ref="J7:O7"/>
    <mergeCell ref="Q7:V7"/>
    <mergeCell ref="W7:Y7"/>
    <mergeCell ref="Z7:AB7"/>
    <mergeCell ref="A6:E6"/>
    <mergeCell ref="F6:I6"/>
    <mergeCell ref="J6:O6"/>
    <mergeCell ref="Q6:V6"/>
    <mergeCell ref="W6:Y6"/>
    <mergeCell ref="Z6:AB6"/>
    <mergeCell ref="A5:E5"/>
    <mergeCell ref="F5:I5"/>
    <mergeCell ref="J5:O5"/>
    <mergeCell ref="Q5:V5"/>
    <mergeCell ref="W5:Y5"/>
    <mergeCell ref="Z5:AB5"/>
    <mergeCell ref="A4:E4"/>
    <mergeCell ref="F4:I4"/>
    <mergeCell ref="J4:O4"/>
    <mergeCell ref="Q4:V4"/>
    <mergeCell ref="W4:Y4"/>
    <mergeCell ref="Z4:AB4"/>
    <mergeCell ref="A3:E3"/>
    <mergeCell ref="F3:I3"/>
    <mergeCell ref="J3:V3"/>
    <mergeCell ref="W3:Y3"/>
    <mergeCell ref="Z3:AB3"/>
    <mergeCell ref="A1:U1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tabSelected="1" zoomScalePageLayoutView="0" workbookViewId="0" topLeftCell="A10">
      <selection activeCell="A1" sqref="A1"/>
    </sheetView>
  </sheetViews>
  <sheetFormatPr defaultColWidth="2.50390625" defaultRowHeight="13.5"/>
  <cols>
    <col min="1" max="42" width="2.375" style="3" customWidth="1"/>
    <col min="43" max="16384" width="2.50390625" style="3" customWidth="1"/>
  </cols>
  <sheetData>
    <row r="1" spans="1:28" ht="18.75" customHeight="1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 customHeight="1">
      <c r="A2" s="1"/>
      <c r="B2" s="1"/>
      <c r="C2" s="1"/>
      <c r="D2" s="1"/>
      <c r="E2" s="1"/>
      <c r="F2" s="1"/>
      <c r="G2" s="1"/>
      <c r="H2" s="1"/>
      <c r="I2" s="1"/>
      <c r="J2" s="1" t="s">
        <v>29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8.75" customHeight="1">
      <c r="A3" s="88" t="s">
        <v>99</v>
      </c>
      <c r="B3" s="88"/>
      <c r="C3" s="88"/>
      <c r="D3" s="88"/>
      <c r="E3" s="88"/>
      <c r="F3" s="89" t="s">
        <v>0</v>
      </c>
      <c r="G3" s="90"/>
      <c r="H3" s="90"/>
      <c r="I3" s="91"/>
      <c r="J3" s="89" t="s">
        <v>1</v>
      </c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  <c r="W3" s="88" t="s">
        <v>15</v>
      </c>
      <c r="X3" s="88"/>
      <c r="Y3" s="88"/>
      <c r="Z3" s="89" t="s">
        <v>15</v>
      </c>
      <c r="AA3" s="90"/>
      <c r="AB3" s="91"/>
    </row>
    <row r="4" spans="1:28" ht="18.75" customHeight="1">
      <c r="A4" s="92" t="s">
        <v>2</v>
      </c>
      <c r="B4" s="92"/>
      <c r="C4" s="92"/>
      <c r="D4" s="92"/>
      <c r="E4" s="92"/>
      <c r="F4" s="21">
        <v>0.3958333333333333</v>
      </c>
      <c r="G4" s="22"/>
      <c r="H4" s="22"/>
      <c r="I4" s="23"/>
      <c r="J4" s="89" t="s">
        <v>10</v>
      </c>
      <c r="K4" s="90"/>
      <c r="L4" s="90"/>
      <c r="M4" s="90"/>
      <c r="N4" s="90"/>
      <c r="O4" s="90"/>
      <c r="P4" s="11" t="s">
        <v>8</v>
      </c>
      <c r="Q4" s="90" t="s">
        <v>23</v>
      </c>
      <c r="R4" s="90"/>
      <c r="S4" s="90"/>
      <c r="T4" s="90"/>
      <c r="U4" s="90"/>
      <c r="V4" s="91"/>
      <c r="W4" s="88" t="s">
        <v>24</v>
      </c>
      <c r="X4" s="88"/>
      <c r="Y4" s="88"/>
      <c r="Z4" s="88" t="s">
        <v>22</v>
      </c>
      <c r="AA4" s="88"/>
      <c r="AB4" s="88"/>
    </row>
    <row r="5" spans="1:28" ht="18.75" customHeight="1">
      <c r="A5" s="92" t="s">
        <v>3</v>
      </c>
      <c r="B5" s="92"/>
      <c r="C5" s="92"/>
      <c r="D5" s="92"/>
      <c r="E5" s="92"/>
      <c r="F5" s="21">
        <v>0.4236111111111111</v>
      </c>
      <c r="G5" s="22"/>
      <c r="H5" s="22"/>
      <c r="I5" s="23"/>
      <c r="J5" s="89" t="s">
        <v>26</v>
      </c>
      <c r="K5" s="90"/>
      <c r="L5" s="90"/>
      <c r="M5" s="90"/>
      <c r="N5" s="90"/>
      <c r="O5" s="90"/>
      <c r="P5" s="11" t="s">
        <v>8</v>
      </c>
      <c r="Q5" s="90" t="s">
        <v>24</v>
      </c>
      <c r="R5" s="90"/>
      <c r="S5" s="90"/>
      <c r="T5" s="90"/>
      <c r="U5" s="90"/>
      <c r="V5" s="91"/>
      <c r="W5" s="93" t="s">
        <v>10</v>
      </c>
      <c r="X5" s="93"/>
      <c r="Y5" s="93"/>
      <c r="Z5" s="93" t="s">
        <v>23</v>
      </c>
      <c r="AA5" s="93"/>
      <c r="AB5" s="93"/>
    </row>
    <row r="6" spans="1:28" ht="18.75" customHeight="1">
      <c r="A6" s="92" t="s">
        <v>4</v>
      </c>
      <c r="B6" s="92"/>
      <c r="C6" s="92"/>
      <c r="D6" s="92"/>
      <c r="E6" s="92"/>
      <c r="F6" s="21">
        <v>0.4513888888888889</v>
      </c>
      <c r="G6" s="22"/>
      <c r="H6" s="22"/>
      <c r="I6" s="23"/>
      <c r="J6" s="89" t="s">
        <v>23</v>
      </c>
      <c r="K6" s="90"/>
      <c r="L6" s="90"/>
      <c r="M6" s="90"/>
      <c r="N6" s="90"/>
      <c r="O6" s="90"/>
      <c r="P6" s="11" t="s">
        <v>8</v>
      </c>
      <c r="Q6" s="90" t="s">
        <v>97</v>
      </c>
      <c r="R6" s="90"/>
      <c r="S6" s="90"/>
      <c r="T6" s="90"/>
      <c r="U6" s="90"/>
      <c r="V6" s="91"/>
      <c r="W6" s="88" t="s">
        <v>87</v>
      </c>
      <c r="X6" s="88"/>
      <c r="Y6" s="88"/>
      <c r="Z6" s="93" t="s">
        <v>25</v>
      </c>
      <c r="AA6" s="93"/>
      <c r="AB6" s="93"/>
    </row>
    <row r="7" spans="1:28" ht="18.75" customHeight="1">
      <c r="A7" s="92" t="s">
        <v>5</v>
      </c>
      <c r="B7" s="92"/>
      <c r="C7" s="92"/>
      <c r="D7" s="92"/>
      <c r="E7" s="92"/>
      <c r="F7" s="21">
        <v>0.4791666666666667</v>
      </c>
      <c r="G7" s="22"/>
      <c r="H7" s="22"/>
      <c r="I7" s="23"/>
      <c r="J7" s="89" t="s">
        <v>10</v>
      </c>
      <c r="K7" s="90"/>
      <c r="L7" s="90"/>
      <c r="M7" s="90"/>
      <c r="N7" s="90"/>
      <c r="O7" s="90"/>
      <c r="P7" s="11" t="s">
        <v>8</v>
      </c>
      <c r="Q7" s="90" t="s">
        <v>26</v>
      </c>
      <c r="R7" s="90"/>
      <c r="S7" s="90"/>
      <c r="T7" s="90"/>
      <c r="U7" s="90"/>
      <c r="V7" s="91"/>
      <c r="W7" s="88" t="s">
        <v>23</v>
      </c>
      <c r="X7" s="88"/>
      <c r="Y7" s="88"/>
      <c r="Z7" s="93" t="s">
        <v>22</v>
      </c>
      <c r="AA7" s="93"/>
      <c r="AB7" s="93"/>
    </row>
    <row r="8" spans="1:28" ht="18.75" customHeight="1">
      <c r="A8" s="92" t="s">
        <v>6</v>
      </c>
      <c r="B8" s="92"/>
      <c r="C8" s="92"/>
      <c r="D8" s="92"/>
      <c r="E8" s="92"/>
      <c r="F8" s="21">
        <v>0.5069444444444444</v>
      </c>
      <c r="G8" s="22"/>
      <c r="H8" s="22"/>
      <c r="I8" s="23"/>
      <c r="J8" s="90" t="s">
        <v>25</v>
      </c>
      <c r="K8" s="90"/>
      <c r="L8" s="90"/>
      <c r="M8" s="90"/>
      <c r="N8" s="90"/>
      <c r="O8" s="90"/>
      <c r="P8" s="11" t="s">
        <v>8</v>
      </c>
      <c r="Q8" s="90" t="s">
        <v>97</v>
      </c>
      <c r="R8" s="90"/>
      <c r="S8" s="90"/>
      <c r="T8" s="90"/>
      <c r="U8" s="90"/>
      <c r="V8" s="91"/>
      <c r="W8" s="93" t="s">
        <v>10</v>
      </c>
      <c r="X8" s="93"/>
      <c r="Y8" s="93"/>
      <c r="Z8" s="88" t="s">
        <v>88</v>
      </c>
      <c r="AA8" s="88"/>
      <c r="AB8" s="88"/>
    </row>
    <row r="9" spans="1:28" ht="18.75" customHeight="1">
      <c r="A9" s="92" t="s">
        <v>7</v>
      </c>
      <c r="B9" s="92"/>
      <c r="C9" s="92"/>
      <c r="D9" s="92"/>
      <c r="E9" s="92"/>
      <c r="F9" s="21">
        <v>0.5347222222222222</v>
      </c>
      <c r="G9" s="22"/>
      <c r="H9" s="22"/>
      <c r="I9" s="23"/>
      <c r="J9" s="89" t="s">
        <v>23</v>
      </c>
      <c r="K9" s="90"/>
      <c r="L9" s="90"/>
      <c r="M9" s="90"/>
      <c r="N9" s="90"/>
      <c r="O9" s="90"/>
      <c r="P9" s="11" t="s">
        <v>8</v>
      </c>
      <c r="Q9" s="90" t="s">
        <v>87</v>
      </c>
      <c r="R9" s="90"/>
      <c r="S9" s="90"/>
      <c r="T9" s="90"/>
      <c r="U9" s="90"/>
      <c r="V9" s="90"/>
      <c r="W9" s="93" t="s">
        <v>10</v>
      </c>
      <c r="X9" s="93"/>
      <c r="Y9" s="93"/>
      <c r="Z9" s="88" t="s">
        <v>22</v>
      </c>
      <c r="AA9" s="88"/>
      <c r="AB9" s="88"/>
    </row>
    <row r="10" spans="1:28" ht="18.75" customHeight="1">
      <c r="A10" s="92" t="s">
        <v>11</v>
      </c>
      <c r="B10" s="92"/>
      <c r="C10" s="92"/>
      <c r="D10" s="92"/>
      <c r="E10" s="92"/>
      <c r="F10" s="21">
        <v>0.5625</v>
      </c>
      <c r="G10" s="22"/>
      <c r="H10" s="22"/>
      <c r="I10" s="23"/>
      <c r="J10" s="89" t="s">
        <v>10</v>
      </c>
      <c r="K10" s="90"/>
      <c r="L10" s="90"/>
      <c r="M10" s="90"/>
      <c r="N10" s="90"/>
      <c r="O10" s="90"/>
      <c r="P10" s="11" t="s">
        <v>8</v>
      </c>
      <c r="Q10" s="90" t="s">
        <v>24</v>
      </c>
      <c r="R10" s="90"/>
      <c r="S10" s="90"/>
      <c r="T10" s="90"/>
      <c r="U10" s="90"/>
      <c r="V10" s="91"/>
      <c r="W10" s="93" t="s">
        <v>23</v>
      </c>
      <c r="X10" s="93"/>
      <c r="Y10" s="93"/>
      <c r="Z10" s="93" t="s">
        <v>26</v>
      </c>
      <c r="AA10" s="93"/>
      <c r="AB10" s="93"/>
    </row>
    <row r="11" spans="1:28" ht="18.75" customHeight="1">
      <c r="A11" s="92" t="s">
        <v>12</v>
      </c>
      <c r="B11" s="92"/>
      <c r="C11" s="92"/>
      <c r="D11" s="92"/>
      <c r="E11" s="92"/>
      <c r="F11" s="21">
        <v>0.5902777777777778</v>
      </c>
      <c r="G11" s="22"/>
      <c r="H11" s="22"/>
      <c r="I11" s="23"/>
      <c r="J11" s="89" t="s">
        <v>26</v>
      </c>
      <c r="K11" s="90"/>
      <c r="L11" s="90"/>
      <c r="M11" s="90"/>
      <c r="N11" s="90"/>
      <c r="O11" s="90"/>
      <c r="P11" s="11" t="s">
        <v>8</v>
      </c>
      <c r="Q11" s="90" t="s">
        <v>97</v>
      </c>
      <c r="R11" s="90"/>
      <c r="S11" s="90"/>
      <c r="T11" s="90"/>
      <c r="U11" s="90"/>
      <c r="V11" s="91"/>
      <c r="W11" s="88" t="s">
        <v>10</v>
      </c>
      <c r="X11" s="88"/>
      <c r="Y11" s="88"/>
      <c r="Z11" s="93" t="s">
        <v>25</v>
      </c>
      <c r="AA11" s="93"/>
      <c r="AB11" s="93"/>
    </row>
    <row r="12" spans="1:28" ht="18.75" customHeight="1">
      <c r="A12" s="92" t="s">
        <v>13</v>
      </c>
      <c r="B12" s="92"/>
      <c r="C12" s="92"/>
      <c r="D12" s="92"/>
      <c r="E12" s="92"/>
      <c r="F12" s="21">
        <v>0.6180555555555556</v>
      </c>
      <c r="G12" s="22"/>
      <c r="H12" s="22"/>
      <c r="I12" s="23"/>
      <c r="J12" s="89" t="s">
        <v>23</v>
      </c>
      <c r="K12" s="90"/>
      <c r="L12" s="90"/>
      <c r="M12" s="90"/>
      <c r="N12" s="90"/>
      <c r="O12" s="90"/>
      <c r="P12" s="11" t="s">
        <v>8</v>
      </c>
      <c r="Q12" s="90" t="s">
        <v>24</v>
      </c>
      <c r="R12" s="90"/>
      <c r="S12" s="90"/>
      <c r="T12" s="90"/>
      <c r="U12" s="90"/>
      <c r="V12" s="91"/>
      <c r="W12" s="88" t="s">
        <v>26</v>
      </c>
      <c r="X12" s="88"/>
      <c r="Y12" s="88"/>
      <c r="Z12" s="93" t="s">
        <v>22</v>
      </c>
      <c r="AA12" s="93"/>
      <c r="AB12" s="93"/>
    </row>
    <row r="13" spans="1:28" ht="18.75" customHeight="1">
      <c r="A13" s="92" t="s">
        <v>14</v>
      </c>
      <c r="B13" s="92"/>
      <c r="C13" s="92"/>
      <c r="D13" s="92"/>
      <c r="E13" s="92"/>
      <c r="F13" s="21">
        <v>0.6458333333333334</v>
      </c>
      <c r="G13" s="22"/>
      <c r="H13" s="22"/>
      <c r="I13" s="23"/>
      <c r="J13" s="89" t="s">
        <v>10</v>
      </c>
      <c r="K13" s="90"/>
      <c r="L13" s="90"/>
      <c r="M13" s="90"/>
      <c r="N13" s="90"/>
      <c r="O13" s="90"/>
      <c r="P13" s="11" t="s">
        <v>8</v>
      </c>
      <c r="Q13" s="90" t="s">
        <v>97</v>
      </c>
      <c r="R13" s="90"/>
      <c r="S13" s="90"/>
      <c r="T13" s="90"/>
      <c r="U13" s="90"/>
      <c r="V13" s="90"/>
      <c r="W13" s="93" t="s">
        <v>23</v>
      </c>
      <c r="X13" s="93"/>
      <c r="Y13" s="93"/>
      <c r="Z13" s="88" t="s">
        <v>25</v>
      </c>
      <c r="AA13" s="88"/>
      <c r="AB13" s="88"/>
    </row>
    <row r="14" ht="18.75" customHeight="1"/>
    <row r="15" spans="1:42" ht="45" customHeight="1">
      <c r="A15" s="31"/>
      <c r="B15" s="32"/>
      <c r="C15" s="33"/>
      <c r="D15" s="34" t="s">
        <v>98</v>
      </c>
      <c r="E15" s="35"/>
      <c r="F15" s="36"/>
      <c r="G15" s="34" t="s">
        <v>56</v>
      </c>
      <c r="H15" s="35"/>
      <c r="I15" s="36"/>
      <c r="J15" s="34" t="s">
        <v>67</v>
      </c>
      <c r="K15" s="35"/>
      <c r="L15" s="36"/>
      <c r="M15" s="34" t="s">
        <v>58</v>
      </c>
      <c r="N15" s="35"/>
      <c r="O15" s="36"/>
      <c r="P15" s="34" t="s">
        <v>53</v>
      </c>
      <c r="Q15" s="35"/>
      <c r="R15" s="36"/>
      <c r="S15" s="29" t="s">
        <v>41</v>
      </c>
      <c r="T15" s="29"/>
      <c r="U15" s="30"/>
      <c r="V15" s="28" t="s">
        <v>42</v>
      </c>
      <c r="W15" s="29"/>
      <c r="X15" s="30"/>
      <c r="Y15" s="28" t="s">
        <v>43</v>
      </c>
      <c r="Z15" s="29"/>
      <c r="AA15" s="29"/>
      <c r="AB15" s="43" t="s">
        <v>44</v>
      </c>
      <c r="AC15" s="44"/>
      <c r="AD15" s="45"/>
      <c r="AE15" s="28" t="s">
        <v>45</v>
      </c>
      <c r="AF15" s="29"/>
      <c r="AG15" s="30"/>
      <c r="AH15" s="28" t="s">
        <v>46</v>
      </c>
      <c r="AI15" s="29"/>
      <c r="AJ15" s="30"/>
      <c r="AK15" s="28" t="s">
        <v>47</v>
      </c>
      <c r="AL15" s="29"/>
      <c r="AM15" s="30"/>
      <c r="AN15" s="43" t="s">
        <v>48</v>
      </c>
      <c r="AO15" s="44"/>
      <c r="AP15" s="45"/>
    </row>
    <row r="16" spans="1:42" ht="15" customHeight="1">
      <c r="A16" s="55" t="s">
        <v>10</v>
      </c>
      <c r="B16" s="56"/>
      <c r="C16" s="57"/>
      <c r="D16" s="64"/>
      <c r="E16" s="65"/>
      <c r="F16" s="66"/>
      <c r="G16" s="73" t="str">
        <f>IF(OR(G17="",I17=""),"",IF(G17&gt;I17,"○",IF(G17&lt;I17,"×",IF(G17=I17,"△"))))</f>
        <v>△</v>
      </c>
      <c r="H16" s="74"/>
      <c r="I16" s="75"/>
      <c r="J16" s="73" t="str">
        <f>IF(OR(J17="",L17=""),"",IF(J17&gt;L17,"○",IF(J17&lt;L17,"×",IF(J17=L17,"△"))))</f>
        <v>×</v>
      </c>
      <c r="K16" s="74"/>
      <c r="L16" s="75"/>
      <c r="M16" s="73" t="str">
        <f>IF(OR(M17="",O17=""),"",IF(M17&gt;O17,"○",IF(M17&lt;O17,"×",IF(M17=O17,"△"))))</f>
        <v>×</v>
      </c>
      <c r="N16" s="74"/>
      <c r="O16" s="75"/>
      <c r="P16" s="73" t="str">
        <f>IF(OR(P17="",R17=""),"",IF(P17&gt;R17,"○",IF(P17&lt;R17,"×",IF(P17=R17,"△"))))</f>
        <v>×</v>
      </c>
      <c r="Q16" s="74"/>
      <c r="R16" s="75"/>
      <c r="S16" s="28">
        <f>COUNTIF(D16:R16,"○")</f>
        <v>0</v>
      </c>
      <c r="T16" s="29"/>
      <c r="U16" s="30"/>
      <c r="V16" s="28">
        <f>COUNTIF(D16:R16,"△")</f>
        <v>1</v>
      </c>
      <c r="W16" s="29"/>
      <c r="X16" s="30"/>
      <c r="Y16" s="28">
        <f>COUNTIF(D16:R16,"×")</f>
        <v>3</v>
      </c>
      <c r="Z16" s="29"/>
      <c r="AA16" s="30"/>
      <c r="AB16" s="46">
        <f>(S16*3)+V16+(Y16/100)</f>
        <v>1.03</v>
      </c>
      <c r="AC16" s="47"/>
      <c r="AD16" s="48"/>
      <c r="AE16" s="28">
        <f>SUM(G17+J17+M17+P17)</f>
        <v>5</v>
      </c>
      <c r="AF16" s="29"/>
      <c r="AG16" s="30"/>
      <c r="AH16" s="28">
        <f>SUM(-I17-L17-O17-R17)</f>
        <v>-21</v>
      </c>
      <c r="AI16" s="29"/>
      <c r="AJ16" s="30"/>
      <c r="AK16" s="28">
        <f>SUM(AE16:AJ17)</f>
        <v>-16</v>
      </c>
      <c r="AL16" s="29"/>
      <c r="AM16" s="30"/>
      <c r="AN16" s="46">
        <v>4</v>
      </c>
      <c r="AO16" s="47"/>
      <c r="AP16" s="48"/>
    </row>
    <row r="17" spans="1:42" ht="15" customHeight="1">
      <c r="A17" s="58"/>
      <c r="B17" s="59"/>
      <c r="C17" s="60"/>
      <c r="D17" s="67"/>
      <c r="E17" s="68"/>
      <c r="F17" s="69"/>
      <c r="G17" s="5">
        <v>2</v>
      </c>
      <c r="H17" s="6" t="s">
        <v>49</v>
      </c>
      <c r="I17" s="7">
        <v>2</v>
      </c>
      <c r="J17" s="5">
        <v>1</v>
      </c>
      <c r="K17" s="6" t="s">
        <v>49</v>
      </c>
      <c r="L17" s="7">
        <v>5</v>
      </c>
      <c r="M17" s="5">
        <v>2</v>
      </c>
      <c r="N17" s="6" t="s">
        <v>49</v>
      </c>
      <c r="O17" s="7">
        <v>6</v>
      </c>
      <c r="P17" s="5">
        <v>0</v>
      </c>
      <c r="Q17" s="6" t="s">
        <v>49</v>
      </c>
      <c r="R17" s="7">
        <v>8</v>
      </c>
      <c r="S17" s="37"/>
      <c r="T17" s="38"/>
      <c r="U17" s="39"/>
      <c r="V17" s="37"/>
      <c r="W17" s="38"/>
      <c r="X17" s="39"/>
      <c r="Y17" s="37"/>
      <c r="Z17" s="38"/>
      <c r="AA17" s="39"/>
      <c r="AB17" s="49"/>
      <c r="AC17" s="50"/>
      <c r="AD17" s="51"/>
      <c r="AE17" s="37"/>
      <c r="AF17" s="38"/>
      <c r="AG17" s="39"/>
      <c r="AH17" s="37"/>
      <c r="AI17" s="38"/>
      <c r="AJ17" s="39"/>
      <c r="AK17" s="37"/>
      <c r="AL17" s="38"/>
      <c r="AM17" s="39"/>
      <c r="AN17" s="49"/>
      <c r="AO17" s="50"/>
      <c r="AP17" s="51"/>
    </row>
    <row r="18" spans="1:42" ht="15" customHeight="1">
      <c r="A18" s="61"/>
      <c r="B18" s="62"/>
      <c r="C18" s="63"/>
      <c r="D18" s="70"/>
      <c r="E18" s="71"/>
      <c r="F18" s="72"/>
      <c r="G18" s="76"/>
      <c r="H18" s="77"/>
      <c r="I18" s="78"/>
      <c r="J18" s="76"/>
      <c r="K18" s="77"/>
      <c r="L18" s="78"/>
      <c r="M18" s="76"/>
      <c r="N18" s="77"/>
      <c r="O18" s="78"/>
      <c r="P18" s="76"/>
      <c r="Q18" s="77"/>
      <c r="R18" s="78"/>
      <c r="S18" s="40"/>
      <c r="T18" s="41"/>
      <c r="U18" s="42"/>
      <c r="V18" s="40"/>
      <c r="W18" s="41"/>
      <c r="X18" s="42"/>
      <c r="Y18" s="40"/>
      <c r="Z18" s="41"/>
      <c r="AA18" s="42"/>
      <c r="AB18" s="52"/>
      <c r="AC18" s="53"/>
      <c r="AD18" s="54"/>
      <c r="AE18" s="40"/>
      <c r="AF18" s="41"/>
      <c r="AG18" s="42"/>
      <c r="AH18" s="40"/>
      <c r="AI18" s="41"/>
      <c r="AJ18" s="42"/>
      <c r="AK18" s="40"/>
      <c r="AL18" s="41"/>
      <c r="AM18" s="42"/>
      <c r="AN18" s="52"/>
      <c r="AO18" s="53"/>
      <c r="AP18" s="54"/>
    </row>
    <row r="19" spans="1:42" ht="15" customHeight="1">
      <c r="A19" s="55" t="str">
        <f>G15</f>
        <v>CALNAVAL</v>
      </c>
      <c r="B19" s="56"/>
      <c r="C19" s="57"/>
      <c r="D19" s="73" t="str">
        <f>IF(OR(G17="",I17=""),"",IF(D20&gt;F20,"○",IF(D20&lt;F20,"×",IF(D20=F20,"△"))))</f>
        <v>△</v>
      </c>
      <c r="E19" s="74"/>
      <c r="F19" s="75"/>
      <c r="G19" s="64">
        <f>IF(OR(G20="",I20=""),"",IF(G20&gt;=I20,"○",IF(G20&lt;=I20,"×",IF(G20=I20,"△"))))</f>
      </c>
      <c r="H19" s="65"/>
      <c r="I19" s="66"/>
      <c r="J19" s="73" t="str">
        <f>IF(OR(J20="",L20=""),"",IF(J20&gt;L20,"○",IF(J20&lt;L20,"×",IF(J20=L20,"△"))))</f>
        <v>×</v>
      </c>
      <c r="K19" s="74"/>
      <c r="L19" s="75"/>
      <c r="M19" s="73" t="str">
        <f>IF(OR(M20="",O20=""),"",IF(M20&gt;O20,"○",IF(M20&lt;O20,"×",IF(M20=O20,"△"))))</f>
        <v>×</v>
      </c>
      <c r="N19" s="74"/>
      <c r="O19" s="75"/>
      <c r="P19" s="73" t="str">
        <f>IF(OR(P20="",R20=""),"",IF(P20&gt;R20,"○",IF(P20&lt;R20,"×",IF(P20=R20,"△"))))</f>
        <v>×</v>
      </c>
      <c r="Q19" s="74"/>
      <c r="R19" s="75"/>
      <c r="S19" s="28">
        <f>COUNTIF(D19:R19,"○")</f>
        <v>0</v>
      </c>
      <c r="T19" s="29"/>
      <c r="U19" s="30"/>
      <c r="V19" s="28">
        <f>COUNTIF(D19:R19,"△")</f>
        <v>1</v>
      </c>
      <c r="W19" s="29"/>
      <c r="X19" s="30"/>
      <c r="Y19" s="28">
        <f>COUNTIF(D19:R19,"×")</f>
        <v>3</v>
      </c>
      <c r="Z19" s="29"/>
      <c r="AA19" s="30"/>
      <c r="AB19" s="46">
        <f>(S19*3)+V19+(Y19/100)</f>
        <v>1.03</v>
      </c>
      <c r="AC19" s="47"/>
      <c r="AD19" s="48"/>
      <c r="AE19" s="28">
        <f>SUM(I17+J20+M20+P20)</f>
        <v>6</v>
      </c>
      <c r="AF19" s="29"/>
      <c r="AG19" s="30"/>
      <c r="AH19" s="28">
        <f>SUM(-G17-L20-O20-R20)</f>
        <v>-32</v>
      </c>
      <c r="AI19" s="29"/>
      <c r="AJ19" s="30"/>
      <c r="AK19" s="28">
        <f>SUM(AE19:AJ20)</f>
        <v>-26</v>
      </c>
      <c r="AL19" s="29"/>
      <c r="AM19" s="30"/>
      <c r="AN19" s="46">
        <v>5</v>
      </c>
      <c r="AO19" s="47"/>
      <c r="AP19" s="48"/>
    </row>
    <row r="20" spans="1:42" ht="15" customHeight="1">
      <c r="A20" s="58"/>
      <c r="B20" s="59"/>
      <c r="C20" s="60"/>
      <c r="D20" s="8">
        <f>IF(I17="","",I17)</f>
        <v>2</v>
      </c>
      <c r="E20" s="9" t="s">
        <v>50</v>
      </c>
      <c r="F20" s="10">
        <f>IF(G17="","",G17)</f>
        <v>2</v>
      </c>
      <c r="G20" s="67"/>
      <c r="H20" s="68"/>
      <c r="I20" s="69"/>
      <c r="J20" s="5">
        <v>1</v>
      </c>
      <c r="K20" s="6" t="s">
        <v>50</v>
      </c>
      <c r="L20" s="7">
        <v>9</v>
      </c>
      <c r="M20" s="5">
        <v>3</v>
      </c>
      <c r="N20" s="6" t="s">
        <v>50</v>
      </c>
      <c r="O20" s="7">
        <v>6</v>
      </c>
      <c r="P20" s="5">
        <v>0</v>
      </c>
      <c r="Q20" s="6" t="s">
        <v>50</v>
      </c>
      <c r="R20" s="7">
        <v>15</v>
      </c>
      <c r="S20" s="37"/>
      <c r="T20" s="38"/>
      <c r="U20" s="39"/>
      <c r="V20" s="37"/>
      <c r="W20" s="38"/>
      <c r="X20" s="39"/>
      <c r="Y20" s="37"/>
      <c r="Z20" s="38"/>
      <c r="AA20" s="39"/>
      <c r="AB20" s="49"/>
      <c r="AC20" s="50"/>
      <c r="AD20" s="51"/>
      <c r="AE20" s="37"/>
      <c r="AF20" s="38"/>
      <c r="AG20" s="39"/>
      <c r="AH20" s="37"/>
      <c r="AI20" s="38"/>
      <c r="AJ20" s="39"/>
      <c r="AK20" s="37"/>
      <c r="AL20" s="38"/>
      <c r="AM20" s="39"/>
      <c r="AN20" s="49"/>
      <c r="AO20" s="50"/>
      <c r="AP20" s="51"/>
    </row>
    <row r="21" spans="1:42" ht="15" customHeight="1">
      <c r="A21" s="61"/>
      <c r="B21" s="62"/>
      <c r="C21" s="63"/>
      <c r="D21" s="79" t="str">
        <f>IF($G$18&lt;&gt;"",TEXT($G$18,"m月d日")," ")</f>
        <v> </v>
      </c>
      <c r="E21" s="80"/>
      <c r="F21" s="81"/>
      <c r="G21" s="70"/>
      <c r="H21" s="71"/>
      <c r="I21" s="72"/>
      <c r="J21" s="76"/>
      <c r="K21" s="77"/>
      <c r="L21" s="78"/>
      <c r="M21" s="76"/>
      <c r="N21" s="77"/>
      <c r="O21" s="78"/>
      <c r="P21" s="76"/>
      <c r="Q21" s="77"/>
      <c r="R21" s="78"/>
      <c r="S21" s="40"/>
      <c r="T21" s="41"/>
      <c r="U21" s="42"/>
      <c r="V21" s="40"/>
      <c r="W21" s="41"/>
      <c r="X21" s="42"/>
      <c r="Y21" s="40"/>
      <c r="Z21" s="41"/>
      <c r="AA21" s="42"/>
      <c r="AB21" s="52"/>
      <c r="AC21" s="53"/>
      <c r="AD21" s="54"/>
      <c r="AE21" s="40"/>
      <c r="AF21" s="41"/>
      <c r="AG21" s="42"/>
      <c r="AH21" s="40"/>
      <c r="AI21" s="41"/>
      <c r="AJ21" s="42"/>
      <c r="AK21" s="40"/>
      <c r="AL21" s="41"/>
      <c r="AM21" s="42"/>
      <c r="AN21" s="52"/>
      <c r="AO21" s="53"/>
      <c r="AP21" s="54"/>
    </row>
    <row r="22" spans="1:42" ht="15" customHeight="1">
      <c r="A22" s="55" t="str">
        <f>J15</f>
        <v>UNITE</v>
      </c>
      <c r="B22" s="56"/>
      <c r="C22" s="57"/>
      <c r="D22" s="73" t="str">
        <f>IF(OR(J17="",L17=""),"",IF(D23&gt;F23,"○",IF(D23=F23,"△",IF(D23&lt;F23,"×"))))</f>
        <v>○</v>
      </c>
      <c r="E22" s="74"/>
      <c r="F22" s="75"/>
      <c r="G22" s="73" t="str">
        <f>IF(OR(J20="",L20=""),"",IF(G23&gt;I23,"○",IF(G23=I23,"△",IF(G23&lt;I23,"×"))))</f>
        <v>○</v>
      </c>
      <c r="H22" s="74"/>
      <c r="I22" s="75"/>
      <c r="J22" s="64"/>
      <c r="K22" s="65"/>
      <c r="L22" s="66"/>
      <c r="M22" s="73" t="str">
        <f>IF(OR(M23="",O23=""),"",IF(M23&gt;O23,"○",IF(M23=O23,"△",IF(M23&lt;O23,"×"))))</f>
        <v>○</v>
      </c>
      <c r="N22" s="74"/>
      <c r="O22" s="75"/>
      <c r="P22" s="73" t="str">
        <f>IF(OR(P23="",R23=""),"",IF(P23&gt;R23,"○",IF(P23=R23,"△",IF(P23&lt;R23,"×"))))</f>
        <v>×</v>
      </c>
      <c r="Q22" s="74"/>
      <c r="R22" s="75"/>
      <c r="S22" s="28">
        <f>COUNTIF(D22:R22,"○")</f>
        <v>3</v>
      </c>
      <c r="T22" s="29"/>
      <c r="U22" s="30"/>
      <c r="V22" s="28">
        <f>COUNTIF(D22:R22,"△")</f>
        <v>0</v>
      </c>
      <c r="W22" s="29"/>
      <c r="X22" s="30"/>
      <c r="Y22" s="28">
        <f>COUNTIF(D22:R22,"×")</f>
        <v>1</v>
      </c>
      <c r="Z22" s="29"/>
      <c r="AA22" s="30"/>
      <c r="AB22" s="46">
        <f>(S22*3)+V22+(Y22/100)</f>
        <v>9.01</v>
      </c>
      <c r="AC22" s="47"/>
      <c r="AD22" s="48"/>
      <c r="AE22" s="28">
        <f>SUM(L20+L17+M23+P23)</f>
        <v>23</v>
      </c>
      <c r="AF22" s="29"/>
      <c r="AG22" s="30"/>
      <c r="AH22" s="28">
        <f>SUM(-J17-J20-O23-R23)</f>
        <v>-19</v>
      </c>
      <c r="AI22" s="29"/>
      <c r="AJ22" s="30"/>
      <c r="AK22" s="28">
        <f>SUM(AE22:AJ23)</f>
        <v>4</v>
      </c>
      <c r="AL22" s="29"/>
      <c r="AM22" s="30"/>
      <c r="AN22" s="46">
        <v>2</v>
      </c>
      <c r="AO22" s="47"/>
      <c r="AP22" s="48"/>
    </row>
    <row r="23" spans="1:42" ht="15" customHeight="1">
      <c r="A23" s="58"/>
      <c r="B23" s="59"/>
      <c r="C23" s="60"/>
      <c r="D23" s="8">
        <f>IF(L17="","",L17)</f>
        <v>5</v>
      </c>
      <c r="E23" s="9" t="s">
        <v>51</v>
      </c>
      <c r="F23" s="10">
        <f>IF(J17="","",J17)</f>
        <v>1</v>
      </c>
      <c r="G23" s="8">
        <f>IF(L20="","",L20)</f>
        <v>9</v>
      </c>
      <c r="H23" s="9" t="s">
        <v>51</v>
      </c>
      <c r="I23" s="10">
        <f>IF(J20="","",J20)</f>
        <v>1</v>
      </c>
      <c r="J23" s="67"/>
      <c r="K23" s="68"/>
      <c r="L23" s="69"/>
      <c r="M23" s="5">
        <v>8</v>
      </c>
      <c r="N23" s="6" t="s">
        <v>51</v>
      </c>
      <c r="O23" s="7">
        <v>5</v>
      </c>
      <c r="P23" s="5">
        <v>1</v>
      </c>
      <c r="Q23" s="6" t="s">
        <v>51</v>
      </c>
      <c r="R23" s="7">
        <v>12</v>
      </c>
      <c r="S23" s="37"/>
      <c r="T23" s="38"/>
      <c r="U23" s="39"/>
      <c r="V23" s="37"/>
      <c r="W23" s="38"/>
      <c r="X23" s="39"/>
      <c r="Y23" s="37"/>
      <c r="Z23" s="38"/>
      <c r="AA23" s="39"/>
      <c r="AB23" s="49"/>
      <c r="AC23" s="50"/>
      <c r="AD23" s="51"/>
      <c r="AE23" s="37"/>
      <c r="AF23" s="38"/>
      <c r="AG23" s="39"/>
      <c r="AH23" s="37"/>
      <c r="AI23" s="38"/>
      <c r="AJ23" s="39"/>
      <c r="AK23" s="37"/>
      <c r="AL23" s="38"/>
      <c r="AM23" s="39"/>
      <c r="AN23" s="49"/>
      <c r="AO23" s="50"/>
      <c r="AP23" s="51"/>
    </row>
    <row r="24" spans="1:42" ht="15" customHeight="1">
      <c r="A24" s="61"/>
      <c r="B24" s="62"/>
      <c r="C24" s="63"/>
      <c r="D24" s="79" t="str">
        <f>IF($J$18&lt;&gt;"",TEXT($J$18,"m月d日")," ")</f>
        <v> </v>
      </c>
      <c r="E24" s="80"/>
      <c r="F24" s="81"/>
      <c r="G24" s="79" t="str">
        <f>IF($J$21&lt;&gt;"",TEXT($J$21,"m月d日")," ")</f>
        <v> </v>
      </c>
      <c r="H24" s="80"/>
      <c r="I24" s="81"/>
      <c r="J24" s="70"/>
      <c r="K24" s="71"/>
      <c r="L24" s="72"/>
      <c r="M24" s="76"/>
      <c r="N24" s="77"/>
      <c r="O24" s="78"/>
      <c r="P24" s="76"/>
      <c r="Q24" s="77"/>
      <c r="R24" s="78"/>
      <c r="S24" s="40"/>
      <c r="T24" s="41"/>
      <c r="U24" s="42"/>
      <c r="V24" s="40"/>
      <c r="W24" s="41"/>
      <c r="X24" s="42"/>
      <c r="Y24" s="40"/>
      <c r="Z24" s="41"/>
      <c r="AA24" s="42"/>
      <c r="AB24" s="52"/>
      <c r="AC24" s="53"/>
      <c r="AD24" s="54"/>
      <c r="AE24" s="40"/>
      <c r="AF24" s="41"/>
      <c r="AG24" s="42"/>
      <c r="AH24" s="40"/>
      <c r="AI24" s="41"/>
      <c r="AJ24" s="42"/>
      <c r="AK24" s="40"/>
      <c r="AL24" s="41"/>
      <c r="AM24" s="42"/>
      <c r="AN24" s="52"/>
      <c r="AO24" s="53"/>
      <c r="AP24" s="54"/>
    </row>
    <row r="25" spans="1:42" ht="15" customHeight="1">
      <c r="A25" s="55" t="str">
        <f>M15</f>
        <v>南浜</v>
      </c>
      <c r="B25" s="56"/>
      <c r="C25" s="57"/>
      <c r="D25" s="73" t="str">
        <f>IF(OR(M17="",O17=""),"",IF(D26&gt;F26,"○",IF(D26&lt;F26,"×",IF(D26=F26,"△"))))</f>
        <v>○</v>
      </c>
      <c r="E25" s="74"/>
      <c r="F25" s="75"/>
      <c r="G25" s="73" t="str">
        <f>IF(OR(M20="",O20=""),"",IF(G26&gt;I26,"○",IF(G26&lt;I26,"×",IF(G26=I26,"△"))))</f>
        <v>○</v>
      </c>
      <c r="H25" s="74"/>
      <c r="I25" s="75"/>
      <c r="J25" s="73" t="str">
        <f>IF(OR(M23="",O23=""),"",IF(J26&gt;L26,"○",IF(J26&lt;L26,"×",IF(J26=L26,"△"))))</f>
        <v>×</v>
      </c>
      <c r="K25" s="74"/>
      <c r="L25" s="75"/>
      <c r="M25" s="64"/>
      <c r="N25" s="65"/>
      <c r="O25" s="66"/>
      <c r="P25" s="73" t="str">
        <f>IF(OR(P26="",R26=""),"",IF(P26&gt;R26,"○",IF(P26&lt;R26,"×",IF(P26=R26,"△"))))</f>
        <v>×</v>
      </c>
      <c r="Q25" s="74"/>
      <c r="R25" s="75"/>
      <c r="S25" s="28">
        <f>COUNTIF(D25:R25,"○")</f>
        <v>2</v>
      </c>
      <c r="T25" s="29"/>
      <c r="U25" s="30"/>
      <c r="V25" s="28">
        <f>COUNTIF(D25:R25,"△")</f>
        <v>0</v>
      </c>
      <c r="W25" s="29"/>
      <c r="X25" s="30"/>
      <c r="Y25" s="28">
        <f>COUNTIF(D25:R25,"×")</f>
        <v>2</v>
      </c>
      <c r="Z25" s="29"/>
      <c r="AA25" s="30"/>
      <c r="AB25" s="46">
        <f>(S25*3)+V25+(Y25/100)</f>
        <v>6.02</v>
      </c>
      <c r="AC25" s="47"/>
      <c r="AD25" s="48"/>
      <c r="AE25" s="28">
        <f>SUM(O17+O20+O23+P26)</f>
        <v>17</v>
      </c>
      <c r="AF25" s="29"/>
      <c r="AG25" s="30"/>
      <c r="AH25" s="28">
        <f>SUM(-M17-M20-M23-R26)</f>
        <v>-26</v>
      </c>
      <c r="AI25" s="29"/>
      <c r="AJ25" s="30"/>
      <c r="AK25" s="28">
        <f>SUM(AE25:AJ26)</f>
        <v>-9</v>
      </c>
      <c r="AL25" s="29"/>
      <c r="AM25" s="30"/>
      <c r="AN25" s="46">
        <v>3</v>
      </c>
      <c r="AO25" s="47"/>
      <c r="AP25" s="48"/>
    </row>
    <row r="26" spans="1:42" ht="15" customHeight="1">
      <c r="A26" s="58"/>
      <c r="B26" s="59"/>
      <c r="C26" s="60"/>
      <c r="D26" s="8">
        <f>IF(O17="","",O17)</f>
        <v>6</v>
      </c>
      <c r="E26" s="9" t="s">
        <v>52</v>
      </c>
      <c r="F26" s="10">
        <f>IF(M17="","",M17)</f>
        <v>2</v>
      </c>
      <c r="G26" s="8">
        <f>IF(O20="","",O20)</f>
        <v>6</v>
      </c>
      <c r="H26" s="9" t="s">
        <v>52</v>
      </c>
      <c r="I26" s="10">
        <f>IF(M20="","",M20)</f>
        <v>3</v>
      </c>
      <c r="J26" s="8">
        <f>IF(O23="","",O23)</f>
        <v>5</v>
      </c>
      <c r="K26" s="9" t="s">
        <v>52</v>
      </c>
      <c r="L26" s="10">
        <f>IF(M23="","",M23)</f>
        <v>8</v>
      </c>
      <c r="M26" s="67"/>
      <c r="N26" s="68"/>
      <c r="O26" s="69"/>
      <c r="P26" s="5">
        <v>0</v>
      </c>
      <c r="Q26" s="6" t="s">
        <v>52</v>
      </c>
      <c r="R26" s="7">
        <v>13</v>
      </c>
      <c r="S26" s="37"/>
      <c r="T26" s="38"/>
      <c r="U26" s="39"/>
      <c r="V26" s="37"/>
      <c r="W26" s="38"/>
      <c r="X26" s="39"/>
      <c r="Y26" s="37"/>
      <c r="Z26" s="38"/>
      <c r="AA26" s="39"/>
      <c r="AB26" s="49"/>
      <c r="AC26" s="50"/>
      <c r="AD26" s="51"/>
      <c r="AE26" s="37"/>
      <c r="AF26" s="38"/>
      <c r="AG26" s="39"/>
      <c r="AH26" s="37"/>
      <c r="AI26" s="38"/>
      <c r="AJ26" s="39"/>
      <c r="AK26" s="37"/>
      <c r="AL26" s="38"/>
      <c r="AM26" s="39"/>
      <c r="AN26" s="49"/>
      <c r="AO26" s="50"/>
      <c r="AP26" s="51"/>
    </row>
    <row r="27" spans="1:42" ht="15" customHeight="1">
      <c r="A27" s="61"/>
      <c r="B27" s="62"/>
      <c r="C27" s="63"/>
      <c r="D27" s="82" t="str">
        <f>IF($M$18&lt;&gt;"",TEXT($M$18,"m月d日")," ")</f>
        <v> </v>
      </c>
      <c r="E27" s="83"/>
      <c r="F27" s="84"/>
      <c r="G27" s="82" t="str">
        <f>IF($M$21&lt;&gt;"",TEXT($M$21,"m月d日")," ")</f>
        <v> </v>
      </c>
      <c r="H27" s="83"/>
      <c r="I27" s="84"/>
      <c r="J27" s="82" t="str">
        <f>IF($M$24&lt;&gt;"",TEXT($M$24,"m月d日")," ")</f>
        <v> </v>
      </c>
      <c r="K27" s="83"/>
      <c r="L27" s="84"/>
      <c r="M27" s="70"/>
      <c r="N27" s="71"/>
      <c r="O27" s="72"/>
      <c r="P27" s="85"/>
      <c r="Q27" s="86"/>
      <c r="R27" s="87"/>
      <c r="S27" s="40"/>
      <c r="T27" s="41"/>
      <c r="U27" s="42"/>
      <c r="V27" s="40"/>
      <c r="W27" s="41"/>
      <c r="X27" s="42"/>
      <c r="Y27" s="40"/>
      <c r="Z27" s="41"/>
      <c r="AA27" s="42"/>
      <c r="AB27" s="52"/>
      <c r="AC27" s="53"/>
      <c r="AD27" s="54"/>
      <c r="AE27" s="40"/>
      <c r="AF27" s="41"/>
      <c r="AG27" s="42"/>
      <c r="AH27" s="40"/>
      <c r="AI27" s="41"/>
      <c r="AJ27" s="42"/>
      <c r="AK27" s="40"/>
      <c r="AL27" s="41"/>
      <c r="AM27" s="42"/>
      <c r="AN27" s="52"/>
      <c r="AO27" s="53"/>
      <c r="AP27" s="54"/>
    </row>
    <row r="28" spans="1:42" ht="15" customHeight="1">
      <c r="A28" s="55" t="str">
        <f>P15</f>
        <v>加茂</v>
      </c>
      <c r="B28" s="56"/>
      <c r="C28" s="57"/>
      <c r="D28" s="73" t="str">
        <f>IF(OR(P17="",R17=""),"",IF(D29&gt;F29,"○",IF(D29&lt;F29,"×",IF(D29=F29,"△"))))</f>
        <v>○</v>
      </c>
      <c r="E28" s="74"/>
      <c r="F28" s="75"/>
      <c r="G28" s="73" t="str">
        <f>IF(OR(P20="",R20=""),"",IF(G29&gt;I29,"○",IF(G29&lt;I29,"×",IF(G29=I29,"△"))))</f>
        <v>○</v>
      </c>
      <c r="H28" s="74"/>
      <c r="I28" s="75"/>
      <c r="J28" s="73" t="str">
        <f>IF(OR(P23="",R23=""),"",IF(J29&gt;L29,"○",IF(J29&lt;L29,"×",IF(J29=L29,"△"))))</f>
        <v>○</v>
      </c>
      <c r="K28" s="74"/>
      <c r="L28" s="75"/>
      <c r="M28" s="73" t="str">
        <f>IF(OR(P26="",R26=""),"",IF(M29&gt;O29,"○",IF(M29&lt;O29,"×",IF(M29=O29,"△"))))</f>
        <v>○</v>
      </c>
      <c r="N28" s="74"/>
      <c r="O28" s="75"/>
      <c r="P28" s="64"/>
      <c r="Q28" s="65"/>
      <c r="R28" s="66"/>
      <c r="S28" s="28">
        <f>COUNTIF(D28:R28,"○")</f>
        <v>4</v>
      </c>
      <c r="T28" s="29"/>
      <c r="U28" s="30"/>
      <c r="V28" s="28">
        <f>COUNTIF(D28:R28,"△")</f>
        <v>0</v>
      </c>
      <c r="W28" s="29"/>
      <c r="X28" s="30"/>
      <c r="Y28" s="28">
        <f>COUNTIF(D28:R28,"×")</f>
        <v>0</v>
      </c>
      <c r="Z28" s="29"/>
      <c r="AA28" s="30"/>
      <c r="AB28" s="46">
        <f>(S28*3)+V28+(Y28/100)</f>
        <v>12</v>
      </c>
      <c r="AC28" s="47"/>
      <c r="AD28" s="48"/>
      <c r="AE28" s="28">
        <f>SUM(R17+R20+R23+R26)</f>
        <v>48</v>
      </c>
      <c r="AF28" s="29"/>
      <c r="AG28" s="30"/>
      <c r="AH28" s="28">
        <f>SUM(-P17-P20-P23-P26)</f>
        <v>-1</v>
      </c>
      <c r="AI28" s="29"/>
      <c r="AJ28" s="30"/>
      <c r="AK28" s="28">
        <f>SUM(AE28:AJ29)</f>
        <v>47</v>
      </c>
      <c r="AL28" s="29"/>
      <c r="AM28" s="30"/>
      <c r="AN28" s="46">
        <v>1</v>
      </c>
      <c r="AO28" s="47"/>
      <c r="AP28" s="48"/>
    </row>
    <row r="29" spans="1:42" ht="15" customHeight="1">
      <c r="A29" s="58"/>
      <c r="B29" s="59"/>
      <c r="C29" s="60"/>
      <c r="D29" s="8">
        <f>IF(R17="","",R17)</f>
        <v>8</v>
      </c>
      <c r="E29" s="9" t="s">
        <v>51</v>
      </c>
      <c r="F29" s="10">
        <f>IF(P17="","",P17)</f>
        <v>0</v>
      </c>
      <c r="G29" s="8">
        <f>IF(R20="","",R20)</f>
        <v>15</v>
      </c>
      <c r="H29" s="9" t="s">
        <v>51</v>
      </c>
      <c r="I29" s="10">
        <f>IF(P20="","",P20)</f>
        <v>0</v>
      </c>
      <c r="J29" s="8">
        <f>IF(R23="","",R23)</f>
        <v>12</v>
      </c>
      <c r="K29" s="9" t="s">
        <v>51</v>
      </c>
      <c r="L29" s="10">
        <f>IF(P23="","",P23)</f>
        <v>1</v>
      </c>
      <c r="M29" s="8">
        <f>IF(R26="","",R26)</f>
        <v>13</v>
      </c>
      <c r="N29" s="9" t="s">
        <v>51</v>
      </c>
      <c r="O29" s="10">
        <f>IF(P26="","",P26)</f>
        <v>0</v>
      </c>
      <c r="P29" s="67"/>
      <c r="Q29" s="68"/>
      <c r="R29" s="69"/>
      <c r="S29" s="37"/>
      <c r="T29" s="38"/>
      <c r="U29" s="39"/>
      <c r="V29" s="37"/>
      <c r="W29" s="38"/>
      <c r="X29" s="39"/>
      <c r="Y29" s="37"/>
      <c r="Z29" s="38"/>
      <c r="AA29" s="39"/>
      <c r="AB29" s="49"/>
      <c r="AC29" s="50"/>
      <c r="AD29" s="51"/>
      <c r="AE29" s="37"/>
      <c r="AF29" s="38"/>
      <c r="AG29" s="39"/>
      <c r="AH29" s="37"/>
      <c r="AI29" s="38"/>
      <c r="AJ29" s="39"/>
      <c r="AK29" s="37"/>
      <c r="AL29" s="38"/>
      <c r="AM29" s="39"/>
      <c r="AN29" s="49"/>
      <c r="AO29" s="50"/>
      <c r="AP29" s="51"/>
    </row>
    <row r="30" spans="1:42" ht="15" customHeight="1">
      <c r="A30" s="61"/>
      <c r="B30" s="62"/>
      <c r="C30" s="63"/>
      <c r="D30" s="82" t="str">
        <f>IF($P$18&lt;&gt;"",TEXT($P$18,"m月d日")," ")</f>
        <v> </v>
      </c>
      <c r="E30" s="83"/>
      <c r="F30" s="84"/>
      <c r="G30" s="82" t="str">
        <f>IF($P$21&lt;&gt;"",TEXT($P$21,"m月d日")," ")</f>
        <v> </v>
      </c>
      <c r="H30" s="83"/>
      <c r="I30" s="84"/>
      <c r="J30" s="82" t="str">
        <f>IF($P$24&lt;&gt;"",TEXT($P$24,"m月d日")," ")</f>
        <v> </v>
      </c>
      <c r="K30" s="83"/>
      <c r="L30" s="84"/>
      <c r="M30" s="82" t="str">
        <f>IF($P$27&lt;&gt;"",TEXT($P$27,"m月d日")," ")</f>
        <v> </v>
      </c>
      <c r="N30" s="83"/>
      <c r="O30" s="84"/>
      <c r="P30" s="70"/>
      <c r="Q30" s="71"/>
      <c r="R30" s="72"/>
      <c r="S30" s="40"/>
      <c r="T30" s="41"/>
      <c r="U30" s="42"/>
      <c r="V30" s="40"/>
      <c r="W30" s="41"/>
      <c r="X30" s="42"/>
      <c r="Y30" s="40"/>
      <c r="Z30" s="41"/>
      <c r="AA30" s="42"/>
      <c r="AB30" s="52"/>
      <c r="AC30" s="53"/>
      <c r="AD30" s="54"/>
      <c r="AE30" s="40"/>
      <c r="AF30" s="41"/>
      <c r="AG30" s="42"/>
      <c r="AH30" s="40"/>
      <c r="AI30" s="41"/>
      <c r="AJ30" s="42"/>
      <c r="AK30" s="40"/>
      <c r="AL30" s="41"/>
      <c r="AM30" s="42"/>
      <c r="AN30" s="52"/>
      <c r="AO30" s="53"/>
      <c r="AP30" s="54"/>
    </row>
  </sheetData>
  <sheetProtection/>
  <mergeCells count="169">
    <mergeCell ref="AK28:AM30"/>
    <mergeCell ref="AN28:AP30"/>
    <mergeCell ref="D30:F30"/>
    <mergeCell ref="G30:I30"/>
    <mergeCell ref="J30:L30"/>
    <mergeCell ref="M30:O30"/>
    <mergeCell ref="S28:U30"/>
    <mergeCell ref="V28:X30"/>
    <mergeCell ref="Y28:AA30"/>
    <mergeCell ref="AB28:AD30"/>
    <mergeCell ref="AE28:AG30"/>
    <mergeCell ref="AH28:AJ30"/>
    <mergeCell ref="A28:C30"/>
    <mergeCell ref="D28:F28"/>
    <mergeCell ref="G28:I28"/>
    <mergeCell ref="J28:L28"/>
    <mergeCell ref="M28:O28"/>
    <mergeCell ref="P28:R30"/>
    <mergeCell ref="AK25:AM27"/>
    <mergeCell ref="AN25:AP27"/>
    <mergeCell ref="D27:F27"/>
    <mergeCell ref="G27:I27"/>
    <mergeCell ref="J27:L27"/>
    <mergeCell ref="P27:R27"/>
    <mergeCell ref="S25:U27"/>
    <mergeCell ref="V25:X27"/>
    <mergeCell ref="Y25:AA27"/>
    <mergeCell ref="AB25:AD27"/>
    <mergeCell ref="AE25:AG27"/>
    <mergeCell ref="AH25:AJ27"/>
    <mergeCell ref="A25:C27"/>
    <mergeCell ref="D25:F25"/>
    <mergeCell ref="G25:I25"/>
    <mergeCell ref="J25:L25"/>
    <mergeCell ref="M25:O27"/>
    <mergeCell ref="P25:R25"/>
    <mergeCell ref="AK22:AM24"/>
    <mergeCell ref="AN22:AP24"/>
    <mergeCell ref="D24:F24"/>
    <mergeCell ref="G24:I24"/>
    <mergeCell ref="M24:O24"/>
    <mergeCell ref="P24:R24"/>
    <mergeCell ref="S22:U24"/>
    <mergeCell ref="V22:X24"/>
    <mergeCell ref="Y22:AA24"/>
    <mergeCell ref="AB22:AD24"/>
    <mergeCell ref="AE22:AG24"/>
    <mergeCell ref="AH22:AJ24"/>
    <mergeCell ref="A22:C24"/>
    <mergeCell ref="D22:F22"/>
    <mergeCell ref="G22:I22"/>
    <mergeCell ref="J22:L24"/>
    <mergeCell ref="M22:O22"/>
    <mergeCell ref="P22:R22"/>
    <mergeCell ref="AK19:AM21"/>
    <mergeCell ref="AN19:AP21"/>
    <mergeCell ref="D21:F21"/>
    <mergeCell ref="J21:L21"/>
    <mergeCell ref="M21:O21"/>
    <mergeCell ref="P21:R21"/>
    <mergeCell ref="S19:U21"/>
    <mergeCell ref="V19:X21"/>
    <mergeCell ref="Y19:AA21"/>
    <mergeCell ref="AB19:AD21"/>
    <mergeCell ref="AE19:AG21"/>
    <mergeCell ref="AH19:AJ21"/>
    <mergeCell ref="G18:I18"/>
    <mergeCell ref="J18:L18"/>
    <mergeCell ref="M18:O18"/>
    <mergeCell ref="P18:R18"/>
    <mergeCell ref="Y16:AA18"/>
    <mergeCell ref="AB16:AD18"/>
    <mergeCell ref="AE16:AG18"/>
    <mergeCell ref="AH16:AJ18"/>
    <mergeCell ref="A19:C21"/>
    <mergeCell ref="D19:F19"/>
    <mergeCell ref="G19:I21"/>
    <mergeCell ref="J19:L19"/>
    <mergeCell ref="M19:O19"/>
    <mergeCell ref="P19:R19"/>
    <mergeCell ref="AK16:AM18"/>
    <mergeCell ref="AN16:AP18"/>
    <mergeCell ref="AK15:AM15"/>
    <mergeCell ref="AN15:AP15"/>
    <mergeCell ref="A16:C18"/>
    <mergeCell ref="D16:F18"/>
    <mergeCell ref="G16:I16"/>
    <mergeCell ref="J16:L16"/>
    <mergeCell ref="M16:O16"/>
    <mergeCell ref="P16:R16"/>
    <mergeCell ref="S16:U18"/>
    <mergeCell ref="V16:X18"/>
    <mergeCell ref="S15:U15"/>
    <mergeCell ref="V15:X15"/>
    <mergeCell ref="Y15:AA15"/>
    <mergeCell ref="AB15:AD15"/>
    <mergeCell ref="AE15:AG15"/>
    <mergeCell ref="AH15:AJ15"/>
    <mergeCell ref="A15:C15"/>
    <mergeCell ref="D15:F15"/>
    <mergeCell ref="G15:I15"/>
    <mergeCell ref="J15:L15"/>
    <mergeCell ref="M15:O15"/>
    <mergeCell ref="P15:R15"/>
    <mergeCell ref="A13:E13"/>
    <mergeCell ref="F13:I13"/>
    <mergeCell ref="J13:O13"/>
    <mergeCell ref="Q13:V13"/>
    <mergeCell ref="W13:Y13"/>
    <mergeCell ref="Z13:AB13"/>
    <mergeCell ref="A12:E12"/>
    <mergeCell ref="F12:I12"/>
    <mergeCell ref="J12:O12"/>
    <mergeCell ref="Q12:V12"/>
    <mergeCell ref="W12:Y12"/>
    <mergeCell ref="Z12:AB12"/>
    <mergeCell ref="A11:E11"/>
    <mergeCell ref="F11:I11"/>
    <mergeCell ref="J11:O11"/>
    <mergeCell ref="Q11:V11"/>
    <mergeCell ref="W11:Y11"/>
    <mergeCell ref="Z11:AB11"/>
    <mergeCell ref="A10:E10"/>
    <mergeCell ref="F10:I10"/>
    <mergeCell ref="J10:O10"/>
    <mergeCell ref="Q10:V10"/>
    <mergeCell ref="W10:Y10"/>
    <mergeCell ref="Z10:AB10"/>
    <mergeCell ref="A9:E9"/>
    <mergeCell ref="F9:I9"/>
    <mergeCell ref="J9:O9"/>
    <mergeCell ref="Q9:V9"/>
    <mergeCell ref="W9:Y9"/>
    <mergeCell ref="Z9:AB9"/>
    <mergeCell ref="A8:E8"/>
    <mergeCell ref="F8:I8"/>
    <mergeCell ref="J8:O8"/>
    <mergeCell ref="Q8:V8"/>
    <mergeCell ref="W8:Y8"/>
    <mergeCell ref="Z8:AB8"/>
    <mergeCell ref="A7:E7"/>
    <mergeCell ref="F7:I7"/>
    <mergeCell ref="J7:O7"/>
    <mergeCell ref="Q7:V7"/>
    <mergeCell ref="W7:Y7"/>
    <mergeCell ref="Z7:AB7"/>
    <mergeCell ref="A6:E6"/>
    <mergeCell ref="F6:I6"/>
    <mergeCell ref="J6:O6"/>
    <mergeCell ref="Q6:V6"/>
    <mergeCell ref="W6:Y6"/>
    <mergeCell ref="Z6:AB6"/>
    <mergeCell ref="Z4:AB4"/>
    <mergeCell ref="A5:E5"/>
    <mergeCell ref="F5:I5"/>
    <mergeCell ref="J5:O5"/>
    <mergeCell ref="Q5:V5"/>
    <mergeCell ref="W5:Y5"/>
    <mergeCell ref="Z5:AB5"/>
    <mergeCell ref="A3:E3"/>
    <mergeCell ref="F3:I3"/>
    <mergeCell ref="J3:V3"/>
    <mergeCell ref="W3:Y3"/>
    <mergeCell ref="Z3:AB3"/>
    <mergeCell ref="A4:E4"/>
    <mergeCell ref="F4:I4"/>
    <mergeCell ref="J4:O4"/>
    <mergeCell ref="Q4:V4"/>
    <mergeCell ref="W4:Y4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zoomScalePageLayoutView="0" workbookViewId="0" topLeftCell="A1">
      <selection activeCell="A1" sqref="A1"/>
    </sheetView>
  </sheetViews>
  <sheetFormatPr defaultColWidth="2.50390625" defaultRowHeight="13.5"/>
  <cols>
    <col min="1" max="42" width="2.375" style="3" customWidth="1"/>
    <col min="43" max="16384" width="2.50390625" style="3" customWidth="1"/>
  </cols>
  <sheetData>
    <row r="1" spans="1:28" ht="18.75" customHeight="1">
      <c r="A1" s="13" t="s">
        <v>71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8.75" customHeight="1">
      <c r="A3" s="88" t="s">
        <v>99</v>
      </c>
      <c r="B3" s="88"/>
      <c r="C3" s="88"/>
      <c r="D3" s="88"/>
      <c r="E3" s="88"/>
      <c r="F3" s="89" t="s">
        <v>0</v>
      </c>
      <c r="G3" s="90"/>
      <c r="H3" s="90"/>
      <c r="I3" s="91"/>
      <c r="J3" s="89" t="s">
        <v>1</v>
      </c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  <c r="W3" s="88" t="s">
        <v>15</v>
      </c>
      <c r="X3" s="88"/>
      <c r="Y3" s="88"/>
      <c r="Z3" s="89" t="s">
        <v>15</v>
      </c>
      <c r="AA3" s="90"/>
      <c r="AB3" s="91"/>
    </row>
    <row r="4" spans="1:28" ht="18.75" customHeight="1">
      <c r="A4" s="92" t="s">
        <v>2</v>
      </c>
      <c r="B4" s="92"/>
      <c r="C4" s="92"/>
      <c r="D4" s="92"/>
      <c r="E4" s="92"/>
      <c r="F4" s="21">
        <v>0.3958333333333333</v>
      </c>
      <c r="G4" s="22"/>
      <c r="H4" s="22"/>
      <c r="I4" s="23"/>
      <c r="J4" s="89" t="s">
        <v>19</v>
      </c>
      <c r="K4" s="90"/>
      <c r="L4" s="90"/>
      <c r="M4" s="90"/>
      <c r="N4" s="90"/>
      <c r="O4" s="90"/>
      <c r="P4" s="11" t="s">
        <v>8</v>
      </c>
      <c r="Q4" s="90" t="s">
        <v>32</v>
      </c>
      <c r="R4" s="90"/>
      <c r="S4" s="90"/>
      <c r="T4" s="90"/>
      <c r="U4" s="90"/>
      <c r="V4" s="91"/>
      <c r="W4" s="88" t="s">
        <v>28</v>
      </c>
      <c r="X4" s="88"/>
      <c r="Y4" s="88"/>
      <c r="Z4" s="88" t="s">
        <v>30</v>
      </c>
      <c r="AA4" s="88"/>
      <c r="AB4" s="88"/>
    </row>
    <row r="5" spans="1:28" ht="18.75" customHeight="1">
      <c r="A5" s="92" t="s">
        <v>3</v>
      </c>
      <c r="B5" s="92"/>
      <c r="C5" s="92"/>
      <c r="D5" s="92"/>
      <c r="E5" s="92"/>
      <c r="F5" s="21">
        <v>0.4236111111111111</v>
      </c>
      <c r="G5" s="22"/>
      <c r="H5" s="22"/>
      <c r="I5" s="23"/>
      <c r="J5" s="89" t="s">
        <v>68</v>
      </c>
      <c r="K5" s="90"/>
      <c r="L5" s="90"/>
      <c r="M5" s="90"/>
      <c r="N5" s="90"/>
      <c r="O5" s="90"/>
      <c r="P5" s="11" t="s">
        <v>8</v>
      </c>
      <c r="Q5" s="90" t="s">
        <v>28</v>
      </c>
      <c r="R5" s="90"/>
      <c r="S5" s="90"/>
      <c r="T5" s="90"/>
      <c r="U5" s="90"/>
      <c r="V5" s="91"/>
      <c r="W5" s="93" t="s">
        <v>19</v>
      </c>
      <c r="X5" s="93"/>
      <c r="Y5" s="93"/>
      <c r="Z5" s="93" t="s">
        <v>32</v>
      </c>
      <c r="AA5" s="93"/>
      <c r="AB5" s="93"/>
    </row>
    <row r="6" spans="1:28" ht="18.75" customHeight="1">
      <c r="A6" s="92" t="s">
        <v>4</v>
      </c>
      <c r="B6" s="92"/>
      <c r="C6" s="92"/>
      <c r="D6" s="92"/>
      <c r="E6" s="92"/>
      <c r="F6" s="21">
        <v>0.4513888888888889</v>
      </c>
      <c r="G6" s="22"/>
      <c r="H6" s="22"/>
      <c r="I6" s="23"/>
      <c r="J6" s="89" t="s">
        <v>32</v>
      </c>
      <c r="K6" s="90"/>
      <c r="L6" s="90"/>
      <c r="M6" s="90"/>
      <c r="N6" s="90"/>
      <c r="O6" s="90"/>
      <c r="P6" s="11" t="s">
        <v>8</v>
      </c>
      <c r="Q6" s="90" t="s">
        <v>30</v>
      </c>
      <c r="R6" s="90"/>
      <c r="S6" s="90"/>
      <c r="T6" s="90"/>
      <c r="U6" s="90"/>
      <c r="V6" s="91"/>
      <c r="W6" s="88" t="s">
        <v>68</v>
      </c>
      <c r="X6" s="88"/>
      <c r="Y6" s="88"/>
      <c r="Z6" s="93" t="s">
        <v>28</v>
      </c>
      <c r="AA6" s="93"/>
      <c r="AB6" s="93"/>
    </row>
    <row r="7" spans="1:28" ht="18.75" customHeight="1">
      <c r="A7" s="92" t="s">
        <v>5</v>
      </c>
      <c r="B7" s="92"/>
      <c r="C7" s="92"/>
      <c r="D7" s="92"/>
      <c r="E7" s="92"/>
      <c r="F7" s="21">
        <v>0.4791666666666667</v>
      </c>
      <c r="G7" s="22"/>
      <c r="H7" s="22"/>
      <c r="I7" s="23"/>
      <c r="J7" s="89" t="s">
        <v>19</v>
      </c>
      <c r="K7" s="90"/>
      <c r="L7" s="90"/>
      <c r="M7" s="90"/>
      <c r="N7" s="90"/>
      <c r="O7" s="90"/>
      <c r="P7" s="11" t="s">
        <v>8</v>
      </c>
      <c r="Q7" s="90" t="s">
        <v>68</v>
      </c>
      <c r="R7" s="90"/>
      <c r="S7" s="90"/>
      <c r="T7" s="90"/>
      <c r="U7" s="90"/>
      <c r="V7" s="91"/>
      <c r="W7" s="88" t="s">
        <v>32</v>
      </c>
      <c r="X7" s="88"/>
      <c r="Y7" s="88"/>
      <c r="Z7" s="93" t="s">
        <v>30</v>
      </c>
      <c r="AA7" s="93"/>
      <c r="AB7" s="93"/>
    </row>
    <row r="8" spans="1:28" ht="18.75" customHeight="1">
      <c r="A8" s="92" t="s">
        <v>6</v>
      </c>
      <c r="B8" s="92"/>
      <c r="C8" s="92"/>
      <c r="D8" s="92"/>
      <c r="E8" s="92"/>
      <c r="F8" s="21">
        <v>0.5069444444444444</v>
      </c>
      <c r="G8" s="22"/>
      <c r="H8" s="22"/>
      <c r="I8" s="23"/>
      <c r="J8" s="90" t="s">
        <v>28</v>
      </c>
      <c r="K8" s="90"/>
      <c r="L8" s="90"/>
      <c r="M8" s="90"/>
      <c r="N8" s="90"/>
      <c r="O8" s="90"/>
      <c r="P8" s="11" t="s">
        <v>8</v>
      </c>
      <c r="Q8" s="90" t="s">
        <v>30</v>
      </c>
      <c r="R8" s="90"/>
      <c r="S8" s="90"/>
      <c r="T8" s="90"/>
      <c r="U8" s="90"/>
      <c r="V8" s="91"/>
      <c r="W8" s="93" t="s">
        <v>19</v>
      </c>
      <c r="X8" s="93"/>
      <c r="Y8" s="93"/>
      <c r="Z8" s="88" t="s">
        <v>68</v>
      </c>
      <c r="AA8" s="88"/>
      <c r="AB8" s="88"/>
    </row>
    <row r="9" spans="1:28" ht="18.75" customHeight="1">
      <c r="A9" s="92" t="s">
        <v>7</v>
      </c>
      <c r="B9" s="92"/>
      <c r="C9" s="92"/>
      <c r="D9" s="92"/>
      <c r="E9" s="92"/>
      <c r="F9" s="21">
        <v>0.5347222222222222</v>
      </c>
      <c r="G9" s="22"/>
      <c r="H9" s="22"/>
      <c r="I9" s="23"/>
      <c r="J9" s="89" t="s">
        <v>32</v>
      </c>
      <c r="K9" s="90"/>
      <c r="L9" s="90"/>
      <c r="M9" s="90"/>
      <c r="N9" s="90"/>
      <c r="O9" s="90"/>
      <c r="P9" s="11" t="s">
        <v>8</v>
      </c>
      <c r="Q9" s="90" t="s">
        <v>68</v>
      </c>
      <c r="R9" s="90"/>
      <c r="S9" s="90"/>
      <c r="T9" s="90"/>
      <c r="U9" s="90"/>
      <c r="V9" s="90"/>
      <c r="W9" s="93" t="s">
        <v>19</v>
      </c>
      <c r="X9" s="93"/>
      <c r="Y9" s="93"/>
      <c r="Z9" s="88" t="s">
        <v>30</v>
      </c>
      <c r="AA9" s="88"/>
      <c r="AB9" s="88"/>
    </row>
    <row r="10" spans="1:28" ht="18.75" customHeight="1">
      <c r="A10" s="92" t="s">
        <v>11</v>
      </c>
      <c r="B10" s="92"/>
      <c r="C10" s="92"/>
      <c r="D10" s="92"/>
      <c r="E10" s="92"/>
      <c r="F10" s="21">
        <v>0.5625</v>
      </c>
      <c r="G10" s="22"/>
      <c r="H10" s="22"/>
      <c r="I10" s="23"/>
      <c r="J10" s="89" t="s">
        <v>19</v>
      </c>
      <c r="K10" s="90"/>
      <c r="L10" s="90"/>
      <c r="M10" s="90"/>
      <c r="N10" s="90"/>
      <c r="O10" s="90"/>
      <c r="P10" s="11" t="s">
        <v>8</v>
      </c>
      <c r="Q10" s="90" t="s">
        <v>28</v>
      </c>
      <c r="R10" s="90"/>
      <c r="S10" s="90"/>
      <c r="T10" s="90"/>
      <c r="U10" s="90"/>
      <c r="V10" s="91"/>
      <c r="W10" s="93" t="s">
        <v>32</v>
      </c>
      <c r="X10" s="93"/>
      <c r="Y10" s="93"/>
      <c r="Z10" s="93" t="s">
        <v>68</v>
      </c>
      <c r="AA10" s="93"/>
      <c r="AB10" s="93"/>
    </row>
    <row r="11" spans="1:28" ht="18.75" customHeight="1">
      <c r="A11" s="92" t="s">
        <v>12</v>
      </c>
      <c r="B11" s="92"/>
      <c r="C11" s="92"/>
      <c r="D11" s="92"/>
      <c r="E11" s="92"/>
      <c r="F11" s="21">
        <v>0.5902777777777778</v>
      </c>
      <c r="G11" s="22"/>
      <c r="H11" s="22"/>
      <c r="I11" s="23"/>
      <c r="J11" s="89" t="s">
        <v>68</v>
      </c>
      <c r="K11" s="90"/>
      <c r="L11" s="90"/>
      <c r="M11" s="90"/>
      <c r="N11" s="90"/>
      <c r="O11" s="90"/>
      <c r="P11" s="11" t="s">
        <v>8</v>
      </c>
      <c r="Q11" s="90" t="s">
        <v>30</v>
      </c>
      <c r="R11" s="90"/>
      <c r="S11" s="90"/>
      <c r="T11" s="90"/>
      <c r="U11" s="90"/>
      <c r="V11" s="91"/>
      <c r="W11" s="88" t="s">
        <v>19</v>
      </c>
      <c r="X11" s="88"/>
      <c r="Y11" s="88"/>
      <c r="Z11" s="93" t="s">
        <v>28</v>
      </c>
      <c r="AA11" s="93"/>
      <c r="AB11" s="93"/>
    </row>
    <row r="12" spans="1:28" ht="18.75" customHeight="1">
      <c r="A12" s="92" t="s">
        <v>13</v>
      </c>
      <c r="B12" s="92"/>
      <c r="C12" s="92"/>
      <c r="D12" s="92"/>
      <c r="E12" s="92"/>
      <c r="F12" s="21">
        <v>0.6180555555555556</v>
      </c>
      <c r="G12" s="22"/>
      <c r="H12" s="22"/>
      <c r="I12" s="23"/>
      <c r="J12" s="89" t="s">
        <v>32</v>
      </c>
      <c r="K12" s="90"/>
      <c r="L12" s="90"/>
      <c r="M12" s="90"/>
      <c r="N12" s="90"/>
      <c r="O12" s="90"/>
      <c r="P12" s="11" t="s">
        <v>8</v>
      </c>
      <c r="Q12" s="90" t="s">
        <v>28</v>
      </c>
      <c r="R12" s="90"/>
      <c r="S12" s="90"/>
      <c r="T12" s="90"/>
      <c r="U12" s="90"/>
      <c r="V12" s="91"/>
      <c r="W12" s="88" t="s">
        <v>68</v>
      </c>
      <c r="X12" s="88"/>
      <c r="Y12" s="88"/>
      <c r="Z12" s="93" t="s">
        <v>30</v>
      </c>
      <c r="AA12" s="93"/>
      <c r="AB12" s="93"/>
    </row>
    <row r="13" spans="1:28" ht="18.75" customHeight="1">
      <c r="A13" s="92" t="s">
        <v>14</v>
      </c>
      <c r="B13" s="92"/>
      <c r="C13" s="92"/>
      <c r="D13" s="92"/>
      <c r="E13" s="92"/>
      <c r="F13" s="21">
        <v>0.6458333333333334</v>
      </c>
      <c r="G13" s="22"/>
      <c r="H13" s="22"/>
      <c r="I13" s="23"/>
      <c r="J13" s="89" t="s">
        <v>19</v>
      </c>
      <c r="K13" s="90"/>
      <c r="L13" s="90"/>
      <c r="M13" s="90"/>
      <c r="N13" s="90"/>
      <c r="O13" s="90"/>
      <c r="P13" s="11" t="s">
        <v>8</v>
      </c>
      <c r="Q13" s="90" t="s">
        <v>30</v>
      </c>
      <c r="R13" s="90"/>
      <c r="S13" s="90"/>
      <c r="T13" s="90"/>
      <c r="U13" s="90"/>
      <c r="V13" s="90"/>
      <c r="W13" s="93" t="s">
        <v>32</v>
      </c>
      <c r="X13" s="93"/>
      <c r="Y13" s="93"/>
      <c r="Z13" s="88" t="s">
        <v>28</v>
      </c>
      <c r="AA13" s="88"/>
      <c r="AB13" s="88"/>
    </row>
    <row r="14" ht="18.75" customHeight="1"/>
    <row r="15" spans="1:42" ht="45" customHeight="1">
      <c r="A15" s="31"/>
      <c r="B15" s="32"/>
      <c r="C15" s="33"/>
      <c r="D15" s="94" t="s">
        <v>63</v>
      </c>
      <c r="E15" s="95"/>
      <c r="F15" s="96"/>
      <c r="G15" s="34" t="s">
        <v>61</v>
      </c>
      <c r="H15" s="35"/>
      <c r="I15" s="36"/>
      <c r="J15" s="34" t="s">
        <v>69</v>
      </c>
      <c r="K15" s="35"/>
      <c r="L15" s="36"/>
      <c r="M15" s="34" t="s">
        <v>55</v>
      </c>
      <c r="N15" s="35"/>
      <c r="O15" s="36"/>
      <c r="P15" s="34" t="s">
        <v>89</v>
      </c>
      <c r="Q15" s="35"/>
      <c r="R15" s="36"/>
      <c r="S15" s="29" t="s">
        <v>41</v>
      </c>
      <c r="T15" s="29"/>
      <c r="U15" s="30"/>
      <c r="V15" s="28" t="s">
        <v>42</v>
      </c>
      <c r="W15" s="29"/>
      <c r="X15" s="30"/>
      <c r="Y15" s="28" t="s">
        <v>43</v>
      </c>
      <c r="Z15" s="29"/>
      <c r="AA15" s="29"/>
      <c r="AB15" s="43" t="s">
        <v>44</v>
      </c>
      <c r="AC15" s="44"/>
      <c r="AD15" s="45"/>
      <c r="AE15" s="28" t="s">
        <v>45</v>
      </c>
      <c r="AF15" s="29"/>
      <c r="AG15" s="30"/>
      <c r="AH15" s="28" t="s">
        <v>46</v>
      </c>
      <c r="AI15" s="29"/>
      <c r="AJ15" s="30"/>
      <c r="AK15" s="28" t="s">
        <v>47</v>
      </c>
      <c r="AL15" s="29"/>
      <c r="AM15" s="30"/>
      <c r="AN15" s="43" t="s">
        <v>48</v>
      </c>
      <c r="AO15" s="44"/>
      <c r="AP15" s="45"/>
    </row>
    <row r="16" spans="1:42" ht="15" customHeight="1">
      <c r="A16" s="97" t="str">
        <f>D15</f>
        <v>五十公野</v>
      </c>
      <c r="B16" s="98"/>
      <c r="C16" s="99"/>
      <c r="D16" s="64"/>
      <c r="E16" s="65"/>
      <c r="F16" s="66"/>
      <c r="G16" s="73" t="str">
        <f>IF(OR(G17="",I17=""),"",IF(G17&gt;I17,"○",IF(G17&lt;I17,"×",IF(G17=I17,"△"))))</f>
        <v>○</v>
      </c>
      <c r="H16" s="74"/>
      <c r="I16" s="75"/>
      <c r="J16" s="73" t="str">
        <f>IF(OR(J17="",L17=""),"",IF(J17&gt;L17,"○",IF(J17&lt;L17,"×",IF(J17=L17,"△"))))</f>
        <v>○</v>
      </c>
      <c r="K16" s="74"/>
      <c r="L16" s="75"/>
      <c r="M16" s="73" t="str">
        <f>IF(OR(M17="",O17=""),"",IF(M17&gt;O17,"○",IF(M17&lt;O17,"×",IF(M17=O17,"△"))))</f>
        <v>○</v>
      </c>
      <c r="N16" s="74"/>
      <c r="O16" s="75"/>
      <c r="P16" s="73" t="str">
        <f>IF(OR(P17="",R17=""),"",IF(P17&gt;R17,"○",IF(P17&lt;R17,"×",IF(P17=R17,"△"))))</f>
        <v>○</v>
      </c>
      <c r="Q16" s="74"/>
      <c r="R16" s="75"/>
      <c r="S16" s="28">
        <f>COUNTIF(D16:R16,"○")</f>
        <v>4</v>
      </c>
      <c r="T16" s="29"/>
      <c r="U16" s="30"/>
      <c r="V16" s="28">
        <f>COUNTIF(D16:R16,"△")</f>
        <v>0</v>
      </c>
      <c r="W16" s="29"/>
      <c r="X16" s="30"/>
      <c r="Y16" s="28">
        <f>COUNTIF(D16:R16,"×")</f>
        <v>0</v>
      </c>
      <c r="Z16" s="29"/>
      <c r="AA16" s="30"/>
      <c r="AB16" s="46">
        <f>(S16*3)+V16+(Y16/100)</f>
        <v>12</v>
      </c>
      <c r="AC16" s="47"/>
      <c r="AD16" s="48"/>
      <c r="AE16" s="28">
        <f>SUM(G17+J17+M17+P17)</f>
        <v>32</v>
      </c>
      <c r="AF16" s="29"/>
      <c r="AG16" s="30"/>
      <c r="AH16" s="28">
        <f>SUM(-I17-L17-O17-R17)</f>
        <v>-2</v>
      </c>
      <c r="AI16" s="29"/>
      <c r="AJ16" s="30"/>
      <c r="AK16" s="28">
        <f>SUM(AE16:AJ17)</f>
        <v>30</v>
      </c>
      <c r="AL16" s="29"/>
      <c r="AM16" s="30"/>
      <c r="AN16" s="46">
        <v>1</v>
      </c>
      <c r="AO16" s="47"/>
      <c r="AP16" s="48"/>
    </row>
    <row r="17" spans="1:42" ht="15" customHeight="1">
      <c r="A17" s="100"/>
      <c r="B17" s="101"/>
      <c r="C17" s="102"/>
      <c r="D17" s="67"/>
      <c r="E17" s="68"/>
      <c r="F17" s="69"/>
      <c r="G17" s="5">
        <v>8</v>
      </c>
      <c r="H17" s="6" t="s">
        <v>49</v>
      </c>
      <c r="I17" s="7">
        <v>1</v>
      </c>
      <c r="J17" s="5">
        <v>6</v>
      </c>
      <c r="K17" s="6" t="s">
        <v>49</v>
      </c>
      <c r="L17" s="7">
        <v>1</v>
      </c>
      <c r="M17" s="5">
        <v>9</v>
      </c>
      <c r="N17" s="6" t="s">
        <v>49</v>
      </c>
      <c r="O17" s="7">
        <v>0</v>
      </c>
      <c r="P17" s="5">
        <v>9</v>
      </c>
      <c r="Q17" s="6" t="s">
        <v>49</v>
      </c>
      <c r="R17" s="7">
        <v>0</v>
      </c>
      <c r="S17" s="37"/>
      <c r="T17" s="38"/>
      <c r="U17" s="39"/>
      <c r="V17" s="37"/>
      <c r="W17" s="38"/>
      <c r="X17" s="39"/>
      <c r="Y17" s="37"/>
      <c r="Z17" s="38"/>
      <c r="AA17" s="39"/>
      <c r="AB17" s="49"/>
      <c r="AC17" s="50"/>
      <c r="AD17" s="51"/>
      <c r="AE17" s="37"/>
      <c r="AF17" s="38"/>
      <c r="AG17" s="39"/>
      <c r="AH17" s="37"/>
      <c r="AI17" s="38"/>
      <c r="AJ17" s="39"/>
      <c r="AK17" s="37"/>
      <c r="AL17" s="38"/>
      <c r="AM17" s="39"/>
      <c r="AN17" s="49"/>
      <c r="AO17" s="50"/>
      <c r="AP17" s="51"/>
    </row>
    <row r="18" spans="1:42" ht="15" customHeight="1">
      <c r="A18" s="103"/>
      <c r="B18" s="104"/>
      <c r="C18" s="105"/>
      <c r="D18" s="70"/>
      <c r="E18" s="71"/>
      <c r="F18" s="72"/>
      <c r="G18" s="76"/>
      <c r="H18" s="77"/>
      <c r="I18" s="78"/>
      <c r="J18" s="76"/>
      <c r="K18" s="77"/>
      <c r="L18" s="78"/>
      <c r="M18" s="76"/>
      <c r="N18" s="77"/>
      <c r="O18" s="78"/>
      <c r="P18" s="76"/>
      <c r="Q18" s="77"/>
      <c r="R18" s="78"/>
      <c r="S18" s="40"/>
      <c r="T18" s="41"/>
      <c r="U18" s="42"/>
      <c r="V18" s="40"/>
      <c r="W18" s="41"/>
      <c r="X18" s="42"/>
      <c r="Y18" s="40"/>
      <c r="Z18" s="41"/>
      <c r="AA18" s="42"/>
      <c r="AB18" s="52"/>
      <c r="AC18" s="53"/>
      <c r="AD18" s="54"/>
      <c r="AE18" s="40"/>
      <c r="AF18" s="41"/>
      <c r="AG18" s="42"/>
      <c r="AH18" s="40"/>
      <c r="AI18" s="41"/>
      <c r="AJ18" s="42"/>
      <c r="AK18" s="40"/>
      <c r="AL18" s="41"/>
      <c r="AM18" s="42"/>
      <c r="AN18" s="52"/>
      <c r="AO18" s="53"/>
      <c r="AP18" s="54"/>
    </row>
    <row r="19" spans="1:42" ht="15" customHeight="1">
      <c r="A19" s="55" t="str">
        <f>G15</f>
        <v>BW</v>
      </c>
      <c r="B19" s="56"/>
      <c r="C19" s="57"/>
      <c r="D19" s="73" t="str">
        <f>IF(OR(G17="",I17=""),"",IF(D20&gt;F20,"○",IF(D20&lt;F20,"×",IF(D20=F20,"△"))))</f>
        <v>×</v>
      </c>
      <c r="E19" s="74"/>
      <c r="F19" s="75"/>
      <c r="G19" s="64">
        <f>IF(OR(G20="",I20=""),"",IF(G20&gt;=I20,"○",IF(G20&lt;=I20,"×",IF(G20=I20,"△"))))</f>
      </c>
      <c r="H19" s="65"/>
      <c r="I19" s="66"/>
      <c r="J19" s="73" t="str">
        <f>IF(OR(J20="",L20=""),"",IF(J20&gt;L20,"○",IF(J20&lt;L20,"×",IF(J20=L20,"△"))))</f>
        <v>○</v>
      </c>
      <c r="K19" s="74"/>
      <c r="L19" s="75"/>
      <c r="M19" s="73" t="str">
        <f>IF(OR(M20="",O20=""),"",IF(M20&gt;O20,"○",IF(M20&lt;O20,"×",IF(M20=O20,"△"))))</f>
        <v>○</v>
      </c>
      <c r="N19" s="74"/>
      <c r="O19" s="75"/>
      <c r="P19" s="73" t="str">
        <f>IF(OR(P20="",R20=""),"",IF(P20&gt;R20,"○",IF(P20&lt;R20,"×",IF(P20=R20,"△"))))</f>
        <v>○</v>
      </c>
      <c r="Q19" s="74"/>
      <c r="R19" s="75"/>
      <c r="S19" s="28">
        <f>COUNTIF(D19:R19,"○")</f>
        <v>3</v>
      </c>
      <c r="T19" s="29"/>
      <c r="U19" s="30"/>
      <c r="V19" s="28">
        <f>COUNTIF(D19:R19,"△")</f>
        <v>0</v>
      </c>
      <c r="W19" s="29"/>
      <c r="X19" s="30"/>
      <c r="Y19" s="28">
        <f>COUNTIF(D19:R19,"×")</f>
        <v>1</v>
      </c>
      <c r="Z19" s="29"/>
      <c r="AA19" s="30"/>
      <c r="AB19" s="46">
        <f>(S19*3)+V19+(Y19/100)</f>
        <v>9.01</v>
      </c>
      <c r="AC19" s="47"/>
      <c r="AD19" s="48"/>
      <c r="AE19" s="28">
        <f>SUM(I17+J20+M20+P20)</f>
        <v>17</v>
      </c>
      <c r="AF19" s="29"/>
      <c r="AG19" s="30"/>
      <c r="AH19" s="28">
        <f>SUM(-G17-L20-O20-R20)</f>
        <v>-12</v>
      </c>
      <c r="AI19" s="29"/>
      <c r="AJ19" s="30"/>
      <c r="AK19" s="28">
        <f>SUM(AE19:AJ20)</f>
        <v>5</v>
      </c>
      <c r="AL19" s="29"/>
      <c r="AM19" s="30"/>
      <c r="AN19" s="46">
        <v>2</v>
      </c>
      <c r="AO19" s="47"/>
      <c r="AP19" s="48"/>
    </row>
    <row r="20" spans="1:42" ht="15" customHeight="1">
      <c r="A20" s="58"/>
      <c r="B20" s="59"/>
      <c r="C20" s="60"/>
      <c r="D20" s="8">
        <f>IF(I17="","",I17)</f>
        <v>1</v>
      </c>
      <c r="E20" s="9" t="s">
        <v>50</v>
      </c>
      <c r="F20" s="10">
        <f>IF(G17="","",G17)</f>
        <v>8</v>
      </c>
      <c r="G20" s="67"/>
      <c r="H20" s="68"/>
      <c r="I20" s="69"/>
      <c r="J20" s="5">
        <v>4</v>
      </c>
      <c r="K20" s="6" t="s">
        <v>50</v>
      </c>
      <c r="L20" s="7">
        <v>1</v>
      </c>
      <c r="M20" s="5">
        <v>7</v>
      </c>
      <c r="N20" s="6" t="s">
        <v>50</v>
      </c>
      <c r="O20" s="7">
        <v>1</v>
      </c>
      <c r="P20" s="5">
        <v>5</v>
      </c>
      <c r="Q20" s="6" t="s">
        <v>50</v>
      </c>
      <c r="R20" s="7">
        <v>2</v>
      </c>
      <c r="S20" s="37"/>
      <c r="T20" s="38"/>
      <c r="U20" s="39"/>
      <c r="V20" s="37"/>
      <c r="W20" s="38"/>
      <c r="X20" s="39"/>
      <c r="Y20" s="37"/>
      <c r="Z20" s="38"/>
      <c r="AA20" s="39"/>
      <c r="AB20" s="49"/>
      <c r="AC20" s="50"/>
      <c r="AD20" s="51"/>
      <c r="AE20" s="37"/>
      <c r="AF20" s="38"/>
      <c r="AG20" s="39"/>
      <c r="AH20" s="37"/>
      <c r="AI20" s="38"/>
      <c r="AJ20" s="39"/>
      <c r="AK20" s="37"/>
      <c r="AL20" s="38"/>
      <c r="AM20" s="39"/>
      <c r="AN20" s="49"/>
      <c r="AO20" s="50"/>
      <c r="AP20" s="51"/>
    </row>
    <row r="21" spans="1:42" ht="15" customHeight="1">
      <c r="A21" s="61"/>
      <c r="B21" s="62"/>
      <c r="C21" s="63"/>
      <c r="D21" s="79" t="str">
        <f>IF($G$18&lt;&gt;"",TEXT($G$18,"m月d日")," ")</f>
        <v> </v>
      </c>
      <c r="E21" s="80"/>
      <c r="F21" s="81"/>
      <c r="G21" s="70"/>
      <c r="H21" s="71"/>
      <c r="I21" s="72"/>
      <c r="J21" s="76"/>
      <c r="K21" s="77"/>
      <c r="L21" s="78"/>
      <c r="M21" s="76"/>
      <c r="N21" s="77"/>
      <c r="O21" s="78"/>
      <c r="P21" s="76"/>
      <c r="Q21" s="77"/>
      <c r="R21" s="78"/>
      <c r="S21" s="40"/>
      <c r="T21" s="41"/>
      <c r="U21" s="42"/>
      <c r="V21" s="40"/>
      <c r="W21" s="41"/>
      <c r="X21" s="42"/>
      <c r="Y21" s="40"/>
      <c r="Z21" s="41"/>
      <c r="AA21" s="42"/>
      <c r="AB21" s="52"/>
      <c r="AC21" s="53"/>
      <c r="AD21" s="54"/>
      <c r="AE21" s="40"/>
      <c r="AF21" s="41"/>
      <c r="AG21" s="42"/>
      <c r="AH21" s="40"/>
      <c r="AI21" s="41"/>
      <c r="AJ21" s="42"/>
      <c r="AK21" s="40"/>
      <c r="AL21" s="41"/>
      <c r="AM21" s="42"/>
      <c r="AN21" s="52"/>
      <c r="AO21" s="53"/>
      <c r="AP21" s="54"/>
    </row>
    <row r="22" spans="1:42" ht="15" customHeight="1">
      <c r="A22" s="55" t="str">
        <f>J15</f>
        <v>F長岡</v>
      </c>
      <c r="B22" s="56"/>
      <c r="C22" s="57"/>
      <c r="D22" s="73" t="str">
        <f>IF(OR(J17="",L17=""),"",IF(D23&gt;F23,"○",IF(D23=F23,"△",IF(D23&lt;F23,"×"))))</f>
        <v>×</v>
      </c>
      <c r="E22" s="74"/>
      <c r="F22" s="75"/>
      <c r="G22" s="73" t="str">
        <f>IF(OR(J20="",L20=""),"",IF(G23&gt;I23,"○",IF(G23=I23,"△",IF(G23&lt;I23,"×"))))</f>
        <v>×</v>
      </c>
      <c r="H22" s="74"/>
      <c r="I22" s="75"/>
      <c r="J22" s="64"/>
      <c r="K22" s="65"/>
      <c r="L22" s="66"/>
      <c r="M22" s="73" t="str">
        <f>IF(OR(M23="",O23=""),"",IF(M23&gt;O23,"○",IF(M23=O23,"△",IF(M23&lt;O23,"×"))))</f>
        <v>○</v>
      </c>
      <c r="N22" s="74"/>
      <c r="O22" s="75"/>
      <c r="P22" s="73" t="str">
        <f>IF(OR(P23="",R23=""),"",IF(P23&gt;R23,"○",IF(P23=R23,"△",IF(P23&lt;R23,"×"))))</f>
        <v>○</v>
      </c>
      <c r="Q22" s="74"/>
      <c r="R22" s="75"/>
      <c r="S22" s="28">
        <f>COUNTIF(D22:R22,"○")</f>
        <v>2</v>
      </c>
      <c r="T22" s="29"/>
      <c r="U22" s="30"/>
      <c r="V22" s="28">
        <f>COUNTIF(D22:R22,"△")</f>
        <v>0</v>
      </c>
      <c r="W22" s="29"/>
      <c r="X22" s="30"/>
      <c r="Y22" s="28">
        <f>COUNTIF(D22:R22,"×")</f>
        <v>2</v>
      </c>
      <c r="Z22" s="29"/>
      <c r="AA22" s="30"/>
      <c r="AB22" s="46">
        <f>(S22*3)+V22+(Y22/100)</f>
        <v>6.02</v>
      </c>
      <c r="AC22" s="47"/>
      <c r="AD22" s="48"/>
      <c r="AE22" s="28">
        <f>SUM(L20+L17+M23+P23)</f>
        <v>14</v>
      </c>
      <c r="AF22" s="29"/>
      <c r="AG22" s="30"/>
      <c r="AH22" s="28">
        <f>SUM(-J17-J20-O23-R23)</f>
        <v>-17</v>
      </c>
      <c r="AI22" s="29"/>
      <c r="AJ22" s="30"/>
      <c r="AK22" s="28">
        <f>SUM(AE22:AJ23)</f>
        <v>-3</v>
      </c>
      <c r="AL22" s="29"/>
      <c r="AM22" s="30"/>
      <c r="AN22" s="46">
        <v>3</v>
      </c>
      <c r="AO22" s="47"/>
      <c r="AP22" s="48"/>
    </row>
    <row r="23" spans="1:42" ht="15" customHeight="1">
      <c r="A23" s="58"/>
      <c r="B23" s="59"/>
      <c r="C23" s="60"/>
      <c r="D23" s="8">
        <f>IF(L17="","",L17)</f>
        <v>1</v>
      </c>
      <c r="E23" s="9" t="s">
        <v>51</v>
      </c>
      <c r="F23" s="10">
        <f>IF(J17="","",J17)</f>
        <v>6</v>
      </c>
      <c r="G23" s="8">
        <f>IF(L20="","",L20)</f>
        <v>1</v>
      </c>
      <c r="H23" s="9" t="s">
        <v>51</v>
      </c>
      <c r="I23" s="10">
        <f>IF(J20="","",J20)</f>
        <v>4</v>
      </c>
      <c r="J23" s="67"/>
      <c r="K23" s="68"/>
      <c r="L23" s="69"/>
      <c r="M23" s="5">
        <v>7</v>
      </c>
      <c r="N23" s="6" t="s">
        <v>51</v>
      </c>
      <c r="O23" s="7">
        <v>4</v>
      </c>
      <c r="P23" s="5">
        <v>5</v>
      </c>
      <c r="Q23" s="6" t="s">
        <v>51</v>
      </c>
      <c r="R23" s="7">
        <v>3</v>
      </c>
      <c r="S23" s="37"/>
      <c r="T23" s="38"/>
      <c r="U23" s="39"/>
      <c r="V23" s="37"/>
      <c r="W23" s="38"/>
      <c r="X23" s="39"/>
      <c r="Y23" s="37"/>
      <c r="Z23" s="38"/>
      <c r="AA23" s="39"/>
      <c r="AB23" s="49"/>
      <c r="AC23" s="50"/>
      <c r="AD23" s="51"/>
      <c r="AE23" s="37"/>
      <c r="AF23" s="38"/>
      <c r="AG23" s="39"/>
      <c r="AH23" s="37"/>
      <c r="AI23" s="38"/>
      <c r="AJ23" s="39"/>
      <c r="AK23" s="37"/>
      <c r="AL23" s="38"/>
      <c r="AM23" s="39"/>
      <c r="AN23" s="49"/>
      <c r="AO23" s="50"/>
      <c r="AP23" s="51"/>
    </row>
    <row r="24" spans="1:42" ht="15" customHeight="1">
      <c r="A24" s="61"/>
      <c r="B24" s="62"/>
      <c r="C24" s="63"/>
      <c r="D24" s="79" t="str">
        <f>IF($J$18&lt;&gt;"",TEXT($J$18,"m月d日")," ")</f>
        <v> </v>
      </c>
      <c r="E24" s="80"/>
      <c r="F24" s="81"/>
      <c r="G24" s="79" t="str">
        <f>IF($J$21&lt;&gt;"",TEXT($J$21,"m月d日")," ")</f>
        <v> </v>
      </c>
      <c r="H24" s="80"/>
      <c r="I24" s="81"/>
      <c r="J24" s="70"/>
      <c r="K24" s="71"/>
      <c r="L24" s="72"/>
      <c r="M24" s="76"/>
      <c r="N24" s="77"/>
      <c r="O24" s="78"/>
      <c r="P24" s="76"/>
      <c r="Q24" s="77"/>
      <c r="R24" s="78"/>
      <c r="S24" s="40"/>
      <c r="T24" s="41"/>
      <c r="U24" s="42"/>
      <c r="V24" s="40"/>
      <c r="W24" s="41"/>
      <c r="X24" s="42"/>
      <c r="Y24" s="40"/>
      <c r="Z24" s="41"/>
      <c r="AA24" s="42"/>
      <c r="AB24" s="52"/>
      <c r="AC24" s="53"/>
      <c r="AD24" s="54"/>
      <c r="AE24" s="40"/>
      <c r="AF24" s="41"/>
      <c r="AG24" s="42"/>
      <c r="AH24" s="40"/>
      <c r="AI24" s="41"/>
      <c r="AJ24" s="42"/>
      <c r="AK24" s="40"/>
      <c r="AL24" s="41"/>
      <c r="AM24" s="42"/>
      <c r="AN24" s="52"/>
      <c r="AO24" s="53"/>
      <c r="AP24" s="54"/>
    </row>
    <row r="25" spans="1:42" ht="15" customHeight="1">
      <c r="A25" s="55" t="str">
        <f>M15</f>
        <v>紫竹山</v>
      </c>
      <c r="B25" s="56"/>
      <c r="C25" s="57"/>
      <c r="D25" s="73" t="str">
        <f>IF(OR(M17="",O17=""),"",IF(D26&gt;F26,"○",IF(D26&lt;F26,"×",IF(D26=F26,"△"))))</f>
        <v>×</v>
      </c>
      <c r="E25" s="74"/>
      <c r="F25" s="75"/>
      <c r="G25" s="73" t="str">
        <f>IF(OR(M20="",O20=""),"",IF(G26&gt;I26,"○",IF(G26&lt;I26,"×",IF(G26=I26,"△"))))</f>
        <v>×</v>
      </c>
      <c r="H25" s="74"/>
      <c r="I25" s="75"/>
      <c r="J25" s="73" t="str">
        <f>IF(OR(M23="",O23=""),"",IF(J26&gt;L26,"○",IF(J26&lt;L26,"×",IF(J26=L26,"△"))))</f>
        <v>×</v>
      </c>
      <c r="K25" s="74"/>
      <c r="L25" s="75"/>
      <c r="M25" s="64"/>
      <c r="N25" s="65"/>
      <c r="O25" s="66"/>
      <c r="P25" s="73" t="str">
        <f>IF(OR(P26="",R26=""),"",IF(P26&gt;R26,"○",IF(P26&lt;R26,"×",IF(P26=R26,"△"))))</f>
        <v>×</v>
      </c>
      <c r="Q25" s="74"/>
      <c r="R25" s="75"/>
      <c r="S25" s="28">
        <f>COUNTIF(D25:R25,"○")</f>
        <v>0</v>
      </c>
      <c r="T25" s="29"/>
      <c r="U25" s="30"/>
      <c r="V25" s="28">
        <f>COUNTIF(D25:R25,"△")</f>
        <v>0</v>
      </c>
      <c r="W25" s="29"/>
      <c r="X25" s="30"/>
      <c r="Y25" s="28">
        <f>COUNTIF(D25:R25,"×")</f>
        <v>4</v>
      </c>
      <c r="Z25" s="29"/>
      <c r="AA25" s="30"/>
      <c r="AB25" s="46">
        <f>(S25*3)+V25+(Y25/100)</f>
        <v>0.04</v>
      </c>
      <c r="AC25" s="47"/>
      <c r="AD25" s="48"/>
      <c r="AE25" s="28">
        <f>SUM(O17+O20+O23+P26)</f>
        <v>7</v>
      </c>
      <c r="AF25" s="29"/>
      <c r="AG25" s="30"/>
      <c r="AH25" s="28">
        <f>SUM(-M17-M20-M23-R26)</f>
        <v>-35</v>
      </c>
      <c r="AI25" s="29"/>
      <c r="AJ25" s="30"/>
      <c r="AK25" s="28">
        <f>SUM(AE25:AJ26)</f>
        <v>-28</v>
      </c>
      <c r="AL25" s="29"/>
      <c r="AM25" s="30"/>
      <c r="AN25" s="46">
        <v>5</v>
      </c>
      <c r="AO25" s="47"/>
      <c r="AP25" s="48"/>
    </row>
    <row r="26" spans="1:42" ht="15" customHeight="1">
      <c r="A26" s="58"/>
      <c r="B26" s="59"/>
      <c r="C26" s="60"/>
      <c r="D26" s="8">
        <f>IF(O17="","",O17)</f>
        <v>0</v>
      </c>
      <c r="E26" s="9" t="s">
        <v>52</v>
      </c>
      <c r="F26" s="10">
        <f>IF(M17="","",M17)</f>
        <v>9</v>
      </c>
      <c r="G26" s="8">
        <f>IF(O20="","",O20)</f>
        <v>1</v>
      </c>
      <c r="H26" s="9" t="s">
        <v>52</v>
      </c>
      <c r="I26" s="10">
        <f>IF(M20="","",M20)</f>
        <v>7</v>
      </c>
      <c r="J26" s="8">
        <f>IF(O23="","",O23)</f>
        <v>4</v>
      </c>
      <c r="K26" s="9" t="s">
        <v>52</v>
      </c>
      <c r="L26" s="10">
        <f>IF(M23="","",M23)</f>
        <v>7</v>
      </c>
      <c r="M26" s="67"/>
      <c r="N26" s="68"/>
      <c r="O26" s="69"/>
      <c r="P26" s="5">
        <v>2</v>
      </c>
      <c r="Q26" s="6" t="s">
        <v>52</v>
      </c>
      <c r="R26" s="7">
        <v>12</v>
      </c>
      <c r="S26" s="37"/>
      <c r="T26" s="38"/>
      <c r="U26" s="39"/>
      <c r="V26" s="37"/>
      <c r="W26" s="38"/>
      <c r="X26" s="39"/>
      <c r="Y26" s="37"/>
      <c r="Z26" s="38"/>
      <c r="AA26" s="39"/>
      <c r="AB26" s="49"/>
      <c r="AC26" s="50"/>
      <c r="AD26" s="51"/>
      <c r="AE26" s="37"/>
      <c r="AF26" s="38"/>
      <c r="AG26" s="39"/>
      <c r="AH26" s="37"/>
      <c r="AI26" s="38"/>
      <c r="AJ26" s="39"/>
      <c r="AK26" s="37"/>
      <c r="AL26" s="38"/>
      <c r="AM26" s="39"/>
      <c r="AN26" s="49"/>
      <c r="AO26" s="50"/>
      <c r="AP26" s="51"/>
    </row>
    <row r="27" spans="1:42" ht="15" customHeight="1">
      <c r="A27" s="61"/>
      <c r="B27" s="62"/>
      <c r="C27" s="63"/>
      <c r="D27" s="82" t="str">
        <f>IF($M$18&lt;&gt;"",TEXT($M$18,"m月d日")," ")</f>
        <v> </v>
      </c>
      <c r="E27" s="83"/>
      <c r="F27" s="84"/>
      <c r="G27" s="82" t="str">
        <f>IF($M$21&lt;&gt;"",TEXT($M$21,"m月d日")," ")</f>
        <v> </v>
      </c>
      <c r="H27" s="83"/>
      <c r="I27" s="84"/>
      <c r="J27" s="82" t="str">
        <f>IF($M$24&lt;&gt;"",TEXT($M$24,"m月d日")," ")</f>
        <v> </v>
      </c>
      <c r="K27" s="83"/>
      <c r="L27" s="84"/>
      <c r="M27" s="70"/>
      <c r="N27" s="71"/>
      <c r="O27" s="72"/>
      <c r="P27" s="85"/>
      <c r="Q27" s="86"/>
      <c r="R27" s="87"/>
      <c r="S27" s="40"/>
      <c r="T27" s="41"/>
      <c r="U27" s="42"/>
      <c r="V27" s="40"/>
      <c r="W27" s="41"/>
      <c r="X27" s="42"/>
      <c r="Y27" s="40"/>
      <c r="Z27" s="41"/>
      <c r="AA27" s="42"/>
      <c r="AB27" s="52"/>
      <c r="AC27" s="53"/>
      <c r="AD27" s="54"/>
      <c r="AE27" s="40"/>
      <c r="AF27" s="41"/>
      <c r="AG27" s="42"/>
      <c r="AH27" s="40"/>
      <c r="AI27" s="41"/>
      <c r="AJ27" s="42"/>
      <c r="AK27" s="40"/>
      <c r="AL27" s="41"/>
      <c r="AM27" s="42"/>
      <c r="AN27" s="52"/>
      <c r="AO27" s="53"/>
      <c r="AP27" s="54"/>
    </row>
    <row r="28" spans="1:42" ht="15" customHeight="1">
      <c r="A28" s="55" t="str">
        <f>P15</f>
        <v>荒川</v>
      </c>
      <c r="B28" s="56"/>
      <c r="C28" s="57"/>
      <c r="D28" s="73" t="str">
        <f>IF(OR(P17="",R17=""),"",IF(D29&gt;F29,"○",IF(D29&lt;F29,"×",IF(D29=F29,"△"))))</f>
        <v>×</v>
      </c>
      <c r="E28" s="74"/>
      <c r="F28" s="75"/>
      <c r="G28" s="73" t="str">
        <f>IF(OR(P20="",R20=""),"",IF(G29&gt;I29,"○",IF(G29&lt;I29,"×",IF(G29=I29,"△"))))</f>
        <v>×</v>
      </c>
      <c r="H28" s="74"/>
      <c r="I28" s="75"/>
      <c r="J28" s="73" t="str">
        <f>IF(OR(P23="",R23=""),"",IF(J29&gt;L29,"○",IF(J29&lt;L29,"×",IF(J29=L29,"△"))))</f>
        <v>×</v>
      </c>
      <c r="K28" s="74"/>
      <c r="L28" s="75"/>
      <c r="M28" s="73" t="str">
        <f>IF(OR(P26="",R26=""),"",IF(M29&gt;O29,"○",IF(M29&lt;O29,"×",IF(M29=O29,"△"))))</f>
        <v>○</v>
      </c>
      <c r="N28" s="74"/>
      <c r="O28" s="75"/>
      <c r="P28" s="64"/>
      <c r="Q28" s="65"/>
      <c r="R28" s="66"/>
      <c r="S28" s="28">
        <f>COUNTIF(D28:R28,"○")</f>
        <v>1</v>
      </c>
      <c r="T28" s="29"/>
      <c r="U28" s="30"/>
      <c r="V28" s="28">
        <f>COUNTIF(D28:R28,"△")</f>
        <v>0</v>
      </c>
      <c r="W28" s="29"/>
      <c r="X28" s="30"/>
      <c r="Y28" s="28">
        <f>COUNTIF(D28:R28,"×")</f>
        <v>3</v>
      </c>
      <c r="Z28" s="29"/>
      <c r="AA28" s="30"/>
      <c r="AB28" s="46">
        <f>(S28*3)+V28+(Y28/100)</f>
        <v>3.03</v>
      </c>
      <c r="AC28" s="47"/>
      <c r="AD28" s="48"/>
      <c r="AE28" s="28">
        <f>SUM(R17+R20+R23+R26)</f>
        <v>17</v>
      </c>
      <c r="AF28" s="29"/>
      <c r="AG28" s="30"/>
      <c r="AH28" s="28">
        <f>SUM(-P17-P20-P23-P26)</f>
        <v>-21</v>
      </c>
      <c r="AI28" s="29"/>
      <c r="AJ28" s="30"/>
      <c r="AK28" s="28">
        <f>SUM(AE28:AJ29)</f>
        <v>-4</v>
      </c>
      <c r="AL28" s="29"/>
      <c r="AM28" s="30"/>
      <c r="AN28" s="46">
        <v>4</v>
      </c>
      <c r="AO28" s="47"/>
      <c r="AP28" s="48"/>
    </row>
    <row r="29" spans="1:42" ht="15" customHeight="1">
      <c r="A29" s="58"/>
      <c r="B29" s="59"/>
      <c r="C29" s="60"/>
      <c r="D29" s="8">
        <f>IF(R17="","",R17)</f>
        <v>0</v>
      </c>
      <c r="E29" s="9" t="s">
        <v>51</v>
      </c>
      <c r="F29" s="10">
        <f>IF(P17="","",P17)</f>
        <v>9</v>
      </c>
      <c r="G29" s="8">
        <f>IF(R20="","",R20)</f>
        <v>2</v>
      </c>
      <c r="H29" s="9" t="s">
        <v>51</v>
      </c>
      <c r="I29" s="10">
        <f>IF(P20="","",P20)</f>
        <v>5</v>
      </c>
      <c r="J29" s="8">
        <f>IF(R23="","",R23)</f>
        <v>3</v>
      </c>
      <c r="K29" s="9" t="s">
        <v>51</v>
      </c>
      <c r="L29" s="10">
        <f>IF(P23="","",P23)</f>
        <v>5</v>
      </c>
      <c r="M29" s="8">
        <f>IF(R26="","",R26)</f>
        <v>12</v>
      </c>
      <c r="N29" s="9" t="s">
        <v>51</v>
      </c>
      <c r="O29" s="10">
        <f>IF(P26="","",P26)</f>
        <v>2</v>
      </c>
      <c r="P29" s="67"/>
      <c r="Q29" s="68"/>
      <c r="R29" s="69"/>
      <c r="S29" s="37"/>
      <c r="T29" s="38"/>
      <c r="U29" s="39"/>
      <c r="V29" s="37"/>
      <c r="W29" s="38"/>
      <c r="X29" s="39"/>
      <c r="Y29" s="37"/>
      <c r="Z29" s="38"/>
      <c r="AA29" s="39"/>
      <c r="AB29" s="49"/>
      <c r="AC29" s="50"/>
      <c r="AD29" s="51"/>
      <c r="AE29" s="37"/>
      <c r="AF29" s="38"/>
      <c r="AG29" s="39"/>
      <c r="AH29" s="37"/>
      <c r="AI29" s="38"/>
      <c r="AJ29" s="39"/>
      <c r="AK29" s="37"/>
      <c r="AL29" s="38"/>
      <c r="AM29" s="39"/>
      <c r="AN29" s="49"/>
      <c r="AO29" s="50"/>
      <c r="AP29" s="51"/>
    </row>
    <row r="30" spans="1:42" ht="15" customHeight="1">
      <c r="A30" s="61"/>
      <c r="B30" s="62"/>
      <c r="C30" s="63"/>
      <c r="D30" s="82" t="str">
        <f>IF($P$18&lt;&gt;"",TEXT($P$18,"m月d日")," ")</f>
        <v> </v>
      </c>
      <c r="E30" s="83"/>
      <c r="F30" s="84"/>
      <c r="G30" s="82" t="str">
        <f>IF($P$21&lt;&gt;"",TEXT($P$21,"m月d日")," ")</f>
        <v> </v>
      </c>
      <c r="H30" s="83"/>
      <c r="I30" s="84"/>
      <c r="J30" s="82" t="str">
        <f>IF($P$24&lt;&gt;"",TEXT($P$24,"m月d日")," ")</f>
        <v> </v>
      </c>
      <c r="K30" s="83"/>
      <c r="L30" s="84"/>
      <c r="M30" s="82" t="str">
        <f>IF($P$27&lt;&gt;"",TEXT($P$27,"m月d日")," ")</f>
        <v> </v>
      </c>
      <c r="N30" s="83"/>
      <c r="O30" s="84"/>
      <c r="P30" s="70"/>
      <c r="Q30" s="71"/>
      <c r="R30" s="72"/>
      <c r="S30" s="40"/>
      <c r="T30" s="41"/>
      <c r="U30" s="42"/>
      <c r="V30" s="40"/>
      <c r="W30" s="41"/>
      <c r="X30" s="42"/>
      <c r="Y30" s="40"/>
      <c r="Z30" s="41"/>
      <c r="AA30" s="42"/>
      <c r="AB30" s="52"/>
      <c r="AC30" s="53"/>
      <c r="AD30" s="54"/>
      <c r="AE30" s="40"/>
      <c r="AF30" s="41"/>
      <c r="AG30" s="42"/>
      <c r="AH30" s="40"/>
      <c r="AI30" s="41"/>
      <c r="AJ30" s="42"/>
      <c r="AK30" s="40"/>
      <c r="AL30" s="41"/>
      <c r="AM30" s="42"/>
      <c r="AN30" s="52"/>
      <c r="AO30" s="53"/>
      <c r="AP30" s="54"/>
    </row>
  </sheetData>
  <sheetProtection/>
  <mergeCells count="169">
    <mergeCell ref="AK28:AM30"/>
    <mergeCell ref="AN28:AP30"/>
    <mergeCell ref="D30:F30"/>
    <mergeCell ref="G30:I30"/>
    <mergeCell ref="J30:L30"/>
    <mergeCell ref="M30:O30"/>
    <mergeCell ref="S28:U30"/>
    <mergeCell ref="V28:X30"/>
    <mergeCell ref="Y28:AA30"/>
    <mergeCell ref="AB28:AD30"/>
    <mergeCell ref="AE28:AG30"/>
    <mergeCell ref="AH28:AJ30"/>
    <mergeCell ref="A28:C30"/>
    <mergeCell ref="D28:F28"/>
    <mergeCell ref="G28:I28"/>
    <mergeCell ref="J28:L28"/>
    <mergeCell ref="M28:O28"/>
    <mergeCell ref="P28:R30"/>
    <mergeCell ref="AK25:AM27"/>
    <mergeCell ref="AN25:AP27"/>
    <mergeCell ref="D27:F27"/>
    <mergeCell ref="G27:I27"/>
    <mergeCell ref="J27:L27"/>
    <mergeCell ref="P27:R27"/>
    <mergeCell ref="S25:U27"/>
    <mergeCell ref="V25:X27"/>
    <mergeCell ref="Y25:AA27"/>
    <mergeCell ref="AB25:AD27"/>
    <mergeCell ref="AE25:AG27"/>
    <mergeCell ref="AH25:AJ27"/>
    <mergeCell ref="A25:C27"/>
    <mergeCell ref="D25:F25"/>
    <mergeCell ref="G25:I25"/>
    <mergeCell ref="J25:L25"/>
    <mergeCell ref="M25:O27"/>
    <mergeCell ref="P25:R25"/>
    <mergeCell ref="AK22:AM24"/>
    <mergeCell ref="AN22:AP24"/>
    <mergeCell ref="D24:F24"/>
    <mergeCell ref="G24:I24"/>
    <mergeCell ref="M24:O24"/>
    <mergeCell ref="P24:R24"/>
    <mergeCell ref="S22:U24"/>
    <mergeCell ref="V22:X24"/>
    <mergeCell ref="Y22:AA24"/>
    <mergeCell ref="AB22:AD24"/>
    <mergeCell ref="AE22:AG24"/>
    <mergeCell ref="AH22:AJ24"/>
    <mergeCell ref="A22:C24"/>
    <mergeCell ref="D22:F22"/>
    <mergeCell ref="G22:I22"/>
    <mergeCell ref="J22:L24"/>
    <mergeCell ref="M22:O22"/>
    <mergeCell ref="P22:R22"/>
    <mergeCell ref="AK19:AM21"/>
    <mergeCell ref="AN19:AP21"/>
    <mergeCell ref="D21:F21"/>
    <mergeCell ref="J21:L21"/>
    <mergeCell ref="M21:O21"/>
    <mergeCell ref="P21:R21"/>
    <mergeCell ref="S19:U21"/>
    <mergeCell ref="V19:X21"/>
    <mergeCell ref="Y19:AA21"/>
    <mergeCell ref="AB19:AD21"/>
    <mergeCell ref="AE19:AG21"/>
    <mergeCell ref="AH19:AJ21"/>
    <mergeCell ref="G18:I18"/>
    <mergeCell ref="J18:L18"/>
    <mergeCell ref="M18:O18"/>
    <mergeCell ref="P18:R18"/>
    <mergeCell ref="Y16:AA18"/>
    <mergeCell ref="AB16:AD18"/>
    <mergeCell ref="AE16:AG18"/>
    <mergeCell ref="AH16:AJ18"/>
    <mergeCell ref="A19:C21"/>
    <mergeCell ref="D19:F19"/>
    <mergeCell ref="G19:I21"/>
    <mergeCell ref="J19:L19"/>
    <mergeCell ref="M19:O19"/>
    <mergeCell ref="P19:R19"/>
    <mergeCell ref="AK16:AM18"/>
    <mergeCell ref="AN16:AP18"/>
    <mergeCell ref="AK15:AM15"/>
    <mergeCell ref="AN15:AP15"/>
    <mergeCell ref="A16:C18"/>
    <mergeCell ref="D16:F18"/>
    <mergeCell ref="G16:I16"/>
    <mergeCell ref="J16:L16"/>
    <mergeCell ref="M16:O16"/>
    <mergeCell ref="P16:R16"/>
    <mergeCell ref="S16:U18"/>
    <mergeCell ref="V16:X18"/>
    <mergeCell ref="S15:U15"/>
    <mergeCell ref="V15:X15"/>
    <mergeCell ref="Y15:AA15"/>
    <mergeCell ref="AB15:AD15"/>
    <mergeCell ref="AE15:AG15"/>
    <mergeCell ref="AH15:AJ15"/>
    <mergeCell ref="A15:C15"/>
    <mergeCell ref="D15:F15"/>
    <mergeCell ref="G15:I15"/>
    <mergeCell ref="J15:L15"/>
    <mergeCell ref="M15:O15"/>
    <mergeCell ref="P15:R15"/>
    <mergeCell ref="A13:E13"/>
    <mergeCell ref="F13:I13"/>
    <mergeCell ref="J13:O13"/>
    <mergeCell ref="Q13:V13"/>
    <mergeCell ref="W13:Y13"/>
    <mergeCell ref="Z13:AB13"/>
    <mergeCell ref="A12:E12"/>
    <mergeCell ref="F12:I12"/>
    <mergeCell ref="J12:O12"/>
    <mergeCell ref="Q12:V12"/>
    <mergeCell ref="W12:Y12"/>
    <mergeCell ref="Z12:AB12"/>
    <mergeCell ref="A11:E11"/>
    <mergeCell ref="F11:I11"/>
    <mergeCell ref="J11:O11"/>
    <mergeCell ref="Q11:V11"/>
    <mergeCell ref="W11:Y11"/>
    <mergeCell ref="Z11:AB11"/>
    <mergeCell ref="A10:E10"/>
    <mergeCell ref="F10:I10"/>
    <mergeCell ref="J10:O10"/>
    <mergeCell ref="Q10:V10"/>
    <mergeCell ref="W10:Y10"/>
    <mergeCell ref="Z10:AB10"/>
    <mergeCell ref="A9:E9"/>
    <mergeCell ref="F9:I9"/>
    <mergeCell ref="J9:O9"/>
    <mergeCell ref="Q9:V9"/>
    <mergeCell ref="W9:Y9"/>
    <mergeCell ref="Z9:AB9"/>
    <mergeCell ref="A8:E8"/>
    <mergeCell ref="F8:I8"/>
    <mergeCell ref="J8:O8"/>
    <mergeCell ref="Q8:V8"/>
    <mergeCell ref="W8:Y8"/>
    <mergeCell ref="Z8:AB8"/>
    <mergeCell ref="A7:E7"/>
    <mergeCell ref="F7:I7"/>
    <mergeCell ref="J7:O7"/>
    <mergeCell ref="Q7:V7"/>
    <mergeCell ref="W7:Y7"/>
    <mergeCell ref="Z7:AB7"/>
    <mergeCell ref="A6:E6"/>
    <mergeCell ref="F6:I6"/>
    <mergeCell ref="J6:O6"/>
    <mergeCell ref="Q6:V6"/>
    <mergeCell ref="W6:Y6"/>
    <mergeCell ref="Z6:AB6"/>
    <mergeCell ref="Z4:AB4"/>
    <mergeCell ref="A5:E5"/>
    <mergeCell ref="F5:I5"/>
    <mergeCell ref="J5:O5"/>
    <mergeCell ref="Q5:V5"/>
    <mergeCell ref="W5:Y5"/>
    <mergeCell ref="Z5:AB5"/>
    <mergeCell ref="A3:E3"/>
    <mergeCell ref="F3:I3"/>
    <mergeCell ref="J3:V3"/>
    <mergeCell ref="W3:Y3"/>
    <mergeCell ref="Z3:AB3"/>
    <mergeCell ref="A4:E4"/>
    <mergeCell ref="F4:I4"/>
    <mergeCell ref="J4:O4"/>
    <mergeCell ref="Q4:V4"/>
    <mergeCell ref="W4:Y4"/>
  </mergeCells>
  <printOptions/>
  <pageMargins left="0.7" right="0.7" top="0.75" bottom="0.75" header="0.3" footer="0.3"/>
  <pageSetup fitToHeight="1" fitToWidth="1"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zoomScalePageLayoutView="0" workbookViewId="0" topLeftCell="A1">
      <selection activeCell="A1" sqref="A1"/>
    </sheetView>
  </sheetViews>
  <sheetFormatPr defaultColWidth="2.50390625" defaultRowHeight="13.5"/>
  <cols>
    <col min="1" max="42" width="2.375" style="3" customWidth="1"/>
    <col min="43" max="16384" width="2.50390625" style="3" customWidth="1"/>
  </cols>
  <sheetData>
    <row r="1" spans="1:28" ht="18.75" customHeight="1">
      <c r="A1" s="13" t="s">
        <v>90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8.75" customHeight="1">
      <c r="A3" s="88" t="s">
        <v>99</v>
      </c>
      <c r="B3" s="88"/>
      <c r="C3" s="88"/>
      <c r="D3" s="88"/>
      <c r="E3" s="88"/>
      <c r="F3" s="89" t="s">
        <v>0</v>
      </c>
      <c r="G3" s="90"/>
      <c r="H3" s="90"/>
      <c r="I3" s="91"/>
      <c r="J3" s="89" t="s">
        <v>1</v>
      </c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  <c r="W3" s="88" t="s">
        <v>15</v>
      </c>
      <c r="X3" s="88"/>
      <c r="Y3" s="88"/>
      <c r="Z3" s="89" t="s">
        <v>15</v>
      </c>
      <c r="AA3" s="90"/>
      <c r="AB3" s="91"/>
    </row>
    <row r="4" spans="1:28" ht="18.75" customHeight="1">
      <c r="A4" s="92" t="s">
        <v>2</v>
      </c>
      <c r="B4" s="92"/>
      <c r="C4" s="92"/>
      <c r="D4" s="92"/>
      <c r="E4" s="92"/>
      <c r="F4" s="21">
        <v>0.3958333333333333</v>
      </c>
      <c r="G4" s="22"/>
      <c r="H4" s="22"/>
      <c r="I4" s="23"/>
      <c r="J4" s="89" t="s">
        <v>33</v>
      </c>
      <c r="K4" s="90"/>
      <c r="L4" s="90"/>
      <c r="M4" s="90"/>
      <c r="N4" s="90"/>
      <c r="O4" s="90"/>
      <c r="P4" s="11" t="s">
        <v>8</v>
      </c>
      <c r="Q4" s="90" t="s">
        <v>31</v>
      </c>
      <c r="R4" s="90"/>
      <c r="S4" s="90"/>
      <c r="T4" s="90"/>
      <c r="U4" s="90"/>
      <c r="V4" s="91"/>
      <c r="W4" s="88" t="s">
        <v>17</v>
      </c>
      <c r="X4" s="88"/>
      <c r="Y4" s="88"/>
      <c r="Z4" s="88" t="s">
        <v>20</v>
      </c>
      <c r="AA4" s="88"/>
      <c r="AB4" s="88"/>
    </row>
    <row r="5" spans="1:28" ht="18.75" customHeight="1">
      <c r="A5" s="92" t="s">
        <v>3</v>
      </c>
      <c r="B5" s="92"/>
      <c r="C5" s="92"/>
      <c r="D5" s="92"/>
      <c r="E5" s="92"/>
      <c r="F5" s="21">
        <v>0.4236111111111111</v>
      </c>
      <c r="G5" s="22"/>
      <c r="H5" s="22"/>
      <c r="I5" s="23"/>
      <c r="J5" s="89" t="s">
        <v>35</v>
      </c>
      <c r="K5" s="90"/>
      <c r="L5" s="90"/>
      <c r="M5" s="90"/>
      <c r="N5" s="90"/>
      <c r="O5" s="90"/>
      <c r="P5" s="11" t="s">
        <v>8</v>
      </c>
      <c r="Q5" s="90" t="s">
        <v>17</v>
      </c>
      <c r="R5" s="90"/>
      <c r="S5" s="90"/>
      <c r="T5" s="90"/>
      <c r="U5" s="90"/>
      <c r="V5" s="91"/>
      <c r="W5" s="93" t="s">
        <v>33</v>
      </c>
      <c r="X5" s="93"/>
      <c r="Y5" s="93"/>
      <c r="Z5" s="93" t="s">
        <v>31</v>
      </c>
      <c r="AA5" s="93"/>
      <c r="AB5" s="93"/>
    </row>
    <row r="6" spans="1:28" ht="18.75" customHeight="1">
      <c r="A6" s="92" t="s">
        <v>4</v>
      </c>
      <c r="B6" s="92"/>
      <c r="C6" s="92"/>
      <c r="D6" s="92"/>
      <c r="E6" s="92"/>
      <c r="F6" s="21">
        <v>0.4513888888888889</v>
      </c>
      <c r="G6" s="22"/>
      <c r="H6" s="22"/>
      <c r="I6" s="23"/>
      <c r="J6" s="89" t="s">
        <v>31</v>
      </c>
      <c r="K6" s="90"/>
      <c r="L6" s="90"/>
      <c r="M6" s="90"/>
      <c r="N6" s="90"/>
      <c r="O6" s="90"/>
      <c r="P6" s="11" t="s">
        <v>8</v>
      </c>
      <c r="Q6" s="90" t="s">
        <v>91</v>
      </c>
      <c r="R6" s="90"/>
      <c r="S6" s="90"/>
      <c r="T6" s="90"/>
      <c r="U6" s="90"/>
      <c r="V6" s="91"/>
      <c r="W6" s="88" t="s">
        <v>36</v>
      </c>
      <c r="X6" s="88"/>
      <c r="Y6" s="88"/>
      <c r="Z6" s="93" t="s">
        <v>17</v>
      </c>
      <c r="AA6" s="93"/>
      <c r="AB6" s="93"/>
    </row>
    <row r="7" spans="1:28" ht="18.75" customHeight="1">
      <c r="A7" s="92" t="s">
        <v>5</v>
      </c>
      <c r="B7" s="92"/>
      <c r="C7" s="92"/>
      <c r="D7" s="92"/>
      <c r="E7" s="92"/>
      <c r="F7" s="21">
        <v>0.4791666666666667</v>
      </c>
      <c r="G7" s="22"/>
      <c r="H7" s="22"/>
      <c r="I7" s="23"/>
      <c r="J7" s="89" t="s">
        <v>33</v>
      </c>
      <c r="K7" s="90"/>
      <c r="L7" s="90"/>
      <c r="M7" s="90"/>
      <c r="N7" s="90"/>
      <c r="O7" s="90"/>
      <c r="P7" s="11" t="s">
        <v>8</v>
      </c>
      <c r="Q7" s="90" t="s">
        <v>35</v>
      </c>
      <c r="R7" s="90"/>
      <c r="S7" s="90"/>
      <c r="T7" s="90"/>
      <c r="U7" s="90"/>
      <c r="V7" s="91"/>
      <c r="W7" s="88" t="s">
        <v>31</v>
      </c>
      <c r="X7" s="88"/>
      <c r="Y7" s="88"/>
      <c r="Z7" s="93" t="s">
        <v>20</v>
      </c>
      <c r="AA7" s="93"/>
      <c r="AB7" s="93"/>
    </row>
    <row r="8" spans="1:28" ht="18.75" customHeight="1">
      <c r="A8" s="92" t="s">
        <v>6</v>
      </c>
      <c r="B8" s="92"/>
      <c r="C8" s="92"/>
      <c r="D8" s="92"/>
      <c r="E8" s="92"/>
      <c r="F8" s="21">
        <v>0.5069444444444444</v>
      </c>
      <c r="G8" s="22"/>
      <c r="H8" s="22"/>
      <c r="I8" s="23"/>
      <c r="J8" s="90" t="s">
        <v>17</v>
      </c>
      <c r="K8" s="90"/>
      <c r="L8" s="90"/>
      <c r="M8" s="90"/>
      <c r="N8" s="90"/>
      <c r="O8" s="90"/>
      <c r="P8" s="11" t="s">
        <v>8</v>
      </c>
      <c r="Q8" s="90" t="s">
        <v>20</v>
      </c>
      <c r="R8" s="90"/>
      <c r="S8" s="90"/>
      <c r="T8" s="90"/>
      <c r="U8" s="90"/>
      <c r="V8" s="91"/>
      <c r="W8" s="93" t="s">
        <v>33</v>
      </c>
      <c r="X8" s="93"/>
      <c r="Y8" s="93"/>
      <c r="Z8" s="88" t="s">
        <v>36</v>
      </c>
      <c r="AA8" s="88"/>
      <c r="AB8" s="88"/>
    </row>
    <row r="9" spans="1:28" ht="18.75" customHeight="1">
      <c r="A9" s="92" t="s">
        <v>7</v>
      </c>
      <c r="B9" s="92"/>
      <c r="C9" s="92"/>
      <c r="D9" s="92"/>
      <c r="E9" s="92"/>
      <c r="F9" s="21">
        <v>0.5347222222222222</v>
      </c>
      <c r="G9" s="22"/>
      <c r="H9" s="22"/>
      <c r="I9" s="23"/>
      <c r="J9" s="89" t="s">
        <v>31</v>
      </c>
      <c r="K9" s="90"/>
      <c r="L9" s="90"/>
      <c r="M9" s="90"/>
      <c r="N9" s="90"/>
      <c r="O9" s="90"/>
      <c r="P9" s="11" t="s">
        <v>8</v>
      </c>
      <c r="Q9" s="90" t="s">
        <v>35</v>
      </c>
      <c r="R9" s="90"/>
      <c r="S9" s="90"/>
      <c r="T9" s="90"/>
      <c r="U9" s="90"/>
      <c r="V9" s="90"/>
      <c r="W9" s="93" t="s">
        <v>33</v>
      </c>
      <c r="X9" s="93"/>
      <c r="Y9" s="93"/>
      <c r="Z9" s="88" t="s">
        <v>94</v>
      </c>
      <c r="AA9" s="88"/>
      <c r="AB9" s="88"/>
    </row>
    <row r="10" spans="1:28" ht="18.75" customHeight="1">
      <c r="A10" s="92" t="s">
        <v>11</v>
      </c>
      <c r="B10" s="92"/>
      <c r="C10" s="92"/>
      <c r="D10" s="92"/>
      <c r="E10" s="92"/>
      <c r="F10" s="21">
        <v>0.5625</v>
      </c>
      <c r="G10" s="22"/>
      <c r="H10" s="22"/>
      <c r="I10" s="23"/>
      <c r="J10" s="89" t="s">
        <v>33</v>
      </c>
      <c r="K10" s="90"/>
      <c r="L10" s="90"/>
      <c r="M10" s="90"/>
      <c r="N10" s="90"/>
      <c r="O10" s="90"/>
      <c r="P10" s="11" t="s">
        <v>8</v>
      </c>
      <c r="Q10" s="90" t="s">
        <v>17</v>
      </c>
      <c r="R10" s="90"/>
      <c r="S10" s="90"/>
      <c r="T10" s="90"/>
      <c r="U10" s="90"/>
      <c r="V10" s="91"/>
      <c r="W10" s="93" t="s">
        <v>31</v>
      </c>
      <c r="X10" s="93"/>
      <c r="Y10" s="93"/>
      <c r="Z10" s="93" t="s">
        <v>36</v>
      </c>
      <c r="AA10" s="93"/>
      <c r="AB10" s="93"/>
    </row>
    <row r="11" spans="1:28" ht="18.75" customHeight="1">
      <c r="A11" s="92" t="s">
        <v>12</v>
      </c>
      <c r="B11" s="92"/>
      <c r="C11" s="92"/>
      <c r="D11" s="92"/>
      <c r="E11" s="92"/>
      <c r="F11" s="21">
        <v>0.5902777777777778</v>
      </c>
      <c r="G11" s="22"/>
      <c r="H11" s="22"/>
      <c r="I11" s="23"/>
      <c r="J11" s="89" t="s">
        <v>35</v>
      </c>
      <c r="K11" s="90"/>
      <c r="L11" s="90"/>
      <c r="M11" s="90"/>
      <c r="N11" s="90"/>
      <c r="O11" s="90"/>
      <c r="P11" s="11" t="s">
        <v>8</v>
      </c>
      <c r="Q11" s="90" t="s">
        <v>92</v>
      </c>
      <c r="R11" s="90"/>
      <c r="S11" s="90"/>
      <c r="T11" s="90"/>
      <c r="U11" s="90"/>
      <c r="V11" s="91"/>
      <c r="W11" s="88" t="s">
        <v>33</v>
      </c>
      <c r="X11" s="88"/>
      <c r="Y11" s="88"/>
      <c r="Z11" s="93" t="s">
        <v>17</v>
      </c>
      <c r="AA11" s="93"/>
      <c r="AB11" s="93"/>
    </row>
    <row r="12" spans="1:28" ht="18.75" customHeight="1">
      <c r="A12" s="92" t="s">
        <v>13</v>
      </c>
      <c r="B12" s="92"/>
      <c r="C12" s="92"/>
      <c r="D12" s="92"/>
      <c r="E12" s="92"/>
      <c r="F12" s="21">
        <v>0.6180555555555556</v>
      </c>
      <c r="G12" s="22"/>
      <c r="H12" s="22"/>
      <c r="I12" s="23"/>
      <c r="J12" s="89" t="s">
        <v>31</v>
      </c>
      <c r="K12" s="90"/>
      <c r="L12" s="90"/>
      <c r="M12" s="90"/>
      <c r="N12" s="90"/>
      <c r="O12" s="90"/>
      <c r="P12" s="11" t="s">
        <v>8</v>
      </c>
      <c r="Q12" s="90" t="s">
        <v>17</v>
      </c>
      <c r="R12" s="90"/>
      <c r="S12" s="90"/>
      <c r="T12" s="90"/>
      <c r="U12" s="90"/>
      <c r="V12" s="91"/>
      <c r="W12" s="88" t="s">
        <v>36</v>
      </c>
      <c r="X12" s="88"/>
      <c r="Y12" s="88"/>
      <c r="Z12" s="93" t="s">
        <v>20</v>
      </c>
      <c r="AA12" s="93"/>
      <c r="AB12" s="93"/>
    </row>
    <row r="13" spans="1:28" ht="18.75" customHeight="1">
      <c r="A13" s="92" t="s">
        <v>14</v>
      </c>
      <c r="B13" s="92"/>
      <c r="C13" s="92"/>
      <c r="D13" s="92"/>
      <c r="E13" s="92"/>
      <c r="F13" s="21">
        <v>0.6458333333333334</v>
      </c>
      <c r="G13" s="22"/>
      <c r="H13" s="22"/>
      <c r="I13" s="23"/>
      <c r="J13" s="89" t="s">
        <v>33</v>
      </c>
      <c r="K13" s="90"/>
      <c r="L13" s="90"/>
      <c r="M13" s="90"/>
      <c r="N13" s="90"/>
      <c r="O13" s="90"/>
      <c r="P13" s="11" t="s">
        <v>8</v>
      </c>
      <c r="Q13" s="90" t="s">
        <v>93</v>
      </c>
      <c r="R13" s="90"/>
      <c r="S13" s="90"/>
      <c r="T13" s="90"/>
      <c r="U13" s="90"/>
      <c r="V13" s="90"/>
      <c r="W13" s="93" t="s">
        <v>31</v>
      </c>
      <c r="X13" s="93"/>
      <c r="Y13" s="93"/>
      <c r="Z13" s="88" t="s">
        <v>17</v>
      </c>
      <c r="AA13" s="88"/>
      <c r="AB13" s="88"/>
    </row>
    <row r="14" ht="18.75" customHeight="1"/>
    <row r="15" spans="1:42" ht="45" customHeight="1">
      <c r="A15" s="31"/>
      <c r="B15" s="32"/>
      <c r="C15" s="33"/>
      <c r="D15" s="34" t="s">
        <v>62</v>
      </c>
      <c r="E15" s="35"/>
      <c r="F15" s="36"/>
      <c r="G15" s="34" t="s">
        <v>60</v>
      </c>
      <c r="H15" s="35"/>
      <c r="I15" s="36"/>
      <c r="J15" s="34" t="s">
        <v>66</v>
      </c>
      <c r="K15" s="35"/>
      <c r="L15" s="36"/>
      <c r="M15" s="34" t="s">
        <v>54</v>
      </c>
      <c r="N15" s="35"/>
      <c r="O15" s="36"/>
      <c r="P15" s="34" t="s">
        <v>70</v>
      </c>
      <c r="Q15" s="35"/>
      <c r="R15" s="36"/>
      <c r="S15" s="29" t="s">
        <v>41</v>
      </c>
      <c r="T15" s="29"/>
      <c r="U15" s="30"/>
      <c r="V15" s="28" t="s">
        <v>42</v>
      </c>
      <c r="W15" s="29"/>
      <c r="X15" s="30"/>
      <c r="Y15" s="28" t="s">
        <v>43</v>
      </c>
      <c r="Z15" s="29"/>
      <c r="AA15" s="29"/>
      <c r="AB15" s="43" t="s">
        <v>44</v>
      </c>
      <c r="AC15" s="44"/>
      <c r="AD15" s="45"/>
      <c r="AE15" s="28" t="s">
        <v>45</v>
      </c>
      <c r="AF15" s="29"/>
      <c r="AG15" s="30"/>
      <c r="AH15" s="28" t="s">
        <v>46</v>
      </c>
      <c r="AI15" s="29"/>
      <c r="AJ15" s="30"/>
      <c r="AK15" s="28" t="s">
        <v>47</v>
      </c>
      <c r="AL15" s="29"/>
      <c r="AM15" s="30"/>
      <c r="AN15" s="43" t="s">
        <v>48</v>
      </c>
      <c r="AO15" s="44"/>
      <c r="AP15" s="45"/>
    </row>
    <row r="16" spans="1:42" ht="15" customHeight="1">
      <c r="A16" s="55" t="str">
        <f>D15</f>
        <v>早通</v>
      </c>
      <c r="B16" s="56"/>
      <c r="C16" s="57"/>
      <c r="D16" s="64"/>
      <c r="E16" s="65"/>
      <c r="F16" s="66"/>
      <c r="G16" s="73" t="str">
        <f>IF(OR(G17="",I17=""),"",IF(G17&gt;I17,"○",IF(G17&lt;I17,"×",IF(G17=I17,"△"))))</f>
        <v>○</v>
      </c>
      <c r="H16" s="74"/>
      <c r="I16" s="75"/>
      <c r="J16" s="73" t="str">
        <f>IF(OR(J17="",L17=""),"",IF(J17&gt;L17,"○",IF(J17&lt;L17,"×",IF(J17=L17,"△"))))</f>
        <v>×</v>
      </c>
      <c r="K16" s="74"/>
      <c r="L16" s="75"/>
      <c r="M16" s="73" t="str">
        <f>IF(OR(M17="",O17=""),"",IF(M17&gt;O17,"○",IF(M17&lt;O17,"×",IF(M17=O17,"△"))))</f>
        <v>×</v>
      </c>
      <c r="N16" s="74"/>
      <c r="O16" s="75"/>
      <c r="P16" s="73" t="str">
        <f>IF(OR(P17="",R17=""),"",IF(P17&gt;R17,"○",IF(P17&lt;R17,"×",IF(P17=R17,"△"))))</f>
        <v>×</v>
      </c>
      <c r="Q16" s="74"/>
      <c r="R16" s="75"/>
      <c r="S16" s="28">
        <f>COUNTIF(D16:R16,"○")</f>
        <v>1</v>
      </c>
      <c r="T16" s="29"/>
      <c r="U16" s="30"/>
      <c r="V16" s="28">
        <f>COUNTIF(D16:R16,"△")</f>
        <v>0</v>
      </c>
      <c r="W16" s="29"/>
      <c r="X16" s="30"/>
      <c r="Y16" s="28">
        <f>COUNTIF(D16:R16,"×")</f>
        <v>3</v>
      </c>
      <c r="Z16" s="29"/>
      <c r="AA16" s="30"/>
      <c r="AB16" s="46">
        <f>(S16*3)+V16+(Y16/100)</f>
        <v>3.03</v>
      </c>
      <c r="AC16" s="47"/>
      <c r="AD16" s="48"/>
      <c r="AE16" s="28">
        <f>SUM(G17+J17+M17+P17)</f>
        <v>13</v>
      </c>
      <c r="AF16" s="29"/>
      <c r="AG16" s="30"/>
      <c r="AH16" s="28">
        <f>SUM(-I17-L17-O17-R17)</f>
        <v>-24</v>
      </c>
      <c r="AI16" s="29"/>
      <c r="AJ16" s="30"/>
      <c r="AK16" s="28">
        <f>SUM(AE16:AJ17)</f>
        <v>-11</v>
      </c>
      <c r="AL16" s="29"/>
      <c r="AM16" s="30"/>
      <c r="AN16" s="46">
        <v>4</v>
      </c>
      <c r="AO16" s="47"/>
      <c r="AP16" s="48"/>
    </row>
    <row r="17" spans="1:42" ht="15" customHeight="1">
      <c r="A17" s="58"/>
      <c r="B17" s="59"/>
      <c r="C17" s="60"/>
      <c r="D17" s="67"/>
      <c r="E17" s="68"/>
      <c r="F17" s="69"/>
      <c r="G17" s="5">
        <v>7</v>
      </c>
      <c r="H17" s="6" t="s">
        <v>49</v>
      </c>
      <c r="I17" s="7">
        <v>1</v>
      </c>
      <c r="J17" s="5">
        <v>2</v>
      </c>
      <c r="K17" s="6" t="s">
        <v>49</v>
      </c>
      <c r="L17" s="7">
        <v>7</v>
      </c>
      <c r="M17" s="5">
        <v>2</v>
      </c>
      <c r="N17" s="6" t="s">
        <v>49</v>
      </c>
      <c r="O17" s="7">
        <v>7</v>
      </c>
      <c r="P17" s="5">
        <v>2</v>
      </c>
      <c r="Q17" s="6" t="s">
        <v>49</v>
      </c>
      <c r="R17" s="7">
        <v>9</v>
      </c>
      <c r="S17" s="37"/>
      <c r="T17" s="38"/>
      <c r="U17" s="39"/>
      <c r="V17" s="37"/>
      <c r="W17" s="38"/>
      <c r="X17" s="39"/>
      <c r="Y17" s="37"/>
      <c r="Z17" s="38"/>
      <c r="AA17" s="39"/>
      <c r="AB17" s="49"/>
      <c r="AC17" s="50"/>
      <c r="AD17" s="51"/>
      <c r="AE17" s="37"/>
      <c r="AF17" s="38"/>
      <c r="AG17" s="39"/>
      <c r="AH17" s="37"/>
      <c r="AI17" s="38"/>
      <c r="AJ17" s="39"/>
      <c r="AK17" s="37"/>
      <c r="AL17" s="38"/>
      <c r="AM17" s="39"/>
      <c r="AN17" s="49"/>
      <c r="AO17" s="50"/>
      <c r="AP17" s="51"/>
    </row>
    <row r="18" spans="1:42" ht="15" customHeight="1">
      <c r="A18" s="61"/>
      <c r="B18" s="62"/>
      <c r="C18" s="63"/>
      <c r="D18" s="70"/>
      <c r="E18" s="71"/>
      <c r="F18" s="72"/>
      <c r="G18" s="76"/>
      <c r="H18" s="77"/>
      <c r="I18" s="78"/>
      <c r="J18" s="76"/>
      <c r="K18" s="77"/>
      <c r="L18" s="78"/>
      <c r="M18" s="76"/>
      <c r="N18" s="77"/>
      <c r="O18" s="78"/>
      <c r="P18" s="76"/>
      <c r="Q18" s="77"/>
      <c r="R18" s="78"/>
      <c r="S18" s="40"/>
      <c r="T18" s="41"/>
      <c r="U18" s="42"/>
      <c r="V18" s="40"/>
      <c r="W18" s="41"/>
      <c r="X18" s="42"/>
      <c r="Y18" s="40"/>
      <c r="Z18" s="41"/>
      <c r="AA18" s="42"/>
      <c r="AB18" s="52"/>
      <c r="AC18" s="53"/>
      <c r="AD18" s="54"/>
      <c r="AE18" s="40"/>
      <c r="AF18" s="41"/>
      <c r="AG18" s="42"/>
      <c r="AH18" s="40"/>
      <c r="AI18" s="41"/>
      <c r="AJ18" s="42"/>
      <c r="AK18" s="40"/>
      <c r="AL18" s="41"/>
      <c r="AM18" s="42"/>
      <c r="AN18" s="52"/>
      <c r="AO18" s="53"/>
      <c r="AP18" s="54"/>
    </row>
    <row r="19" spans="1:42" ht="15" customHeight="1">
      <c r="A19" s="55" t="str">
        <f>G15</f>
        <v>加治川</v>
      </c>
      <c r="B19" s="56"/>
      <c r="C19" s="57"/>
      <c r="D19" s="73" t="str">
        <f>IF(OR(G17="",I17=""),"",IF(D20&gt;F20,"○",IF(D20&lt;F20,"×",IF(D20=F20,"△"))))</f>
        <v>×</v>
      </c>
      <c r="E19" s="74"/>
      <c r="F19" s="75"/>
      <c r="G19" s="64">
        <f>IF(OR(G20="",I20=""),"",IF(G20&gt;=I20,"○",IF(G20&lt;=I20,"×",IF(G20=I20,"△"))))</f>
      </c>
      <c r="H19" s="65"/>
      <c r="I19" s="66"/>
      <c r="J19" s="73" t="str">
        <f>IF(OR(J20="",L20=""),"",IF(J20&gt;L20,"○",IF(J20&lt;L20,"×",IF(J20=L20,"△"))))</f>
        <v>×</v>
      </c>
      <c r="K19" s="74"/>
      <c r="L19" s="75"/>
      <c r="M19" s="73" t="str">
        <f>IF(OR(M20="",O20=""),"",IF(M20&gt;O20,"○",IF(M20&lt;O20,"×",IF(M20=O20,"△"))))</f>
        <v>×</v>
      </c>
      <c r="N19" s="74"/>
      <c r="O19" s="75"/>
      <c r="P19" s="73" t="str">
        <f>IF(OR(P20="",R20=""),"",IF(P20&gt;R20,"○",IF(P20&lt;R20,"×",IF(P20=R20,"△"))))</f>
        <v>×</v>
      </c>
      <c r="Q19" s="74"/>
      <c r="R19" s="75"/>
      <c r="S19" s="28">
        <f>COUNTIF(D19:R19,"○")</f>
        <v>0</v>
      </c>
      <c r="T19" s="29"/>
      <c r="U19" s="30"/>
      <c r="V19" s="28">
        <f>COUNTIF(D19:R19,"△")</f>
        <v>0</v>
      </c>
      <c r="W19" s="29"/>
      <c r="X19" s="30"/>
      <c r="Y19" s="28">
        <f>COUNTIF(D19:R19,"×")</f>
        <v>4</v>
      </c>
      <c r="Z19" s="29"/>
      <c r="AA19" s="30"/>
      <c r="AB19" s="46">
        <f>(S19*3)+V19+(Y19/100)</f>
        <v>0.04</v>
      </c>
      <c r="AC19" s="47"/>
      <c r="AD19" s="48"/>
      <c r="AE19" s="28">
        <f>SUM(I17+J20+M20+P20)</f>
        <v>7</v>
      </c>
      <c r="AF19" s="29"/>
      <c r="AG19" s="30"/>
      <c r="AH19" s="28">
        <f>SUM(-G17-L20-O20-R20)</f>
        <v>-30</v>
      </c>
      <c r="AI19" s="29"/>
      <c r="AJ19" s="30"/>
      <c r="AK19" s="28">
        <f>SUM(AE19:AJ20)</f>
        <v>-23</v>
      </c>
      <c r="AL19" s="29"/>
      <c r="AM19" s="30"/>
      <c r="AN19" s="46">
        <v>5</v>
      </c>
      <c r="AO19" s="47"/>
      <c r="AP19" s="48"/>
    </row>
    <row r="20" spans="1:42" ht="15" customHeight="1">
      <c r="A20" s="58"/>
      <c r="B20" s="59"/>
      <c r="C20" s="60"/>
      <c r="D20" s="8">
        <f>IF(I17="","",I17)</f>
        <v>1</v>
      </c>
      <c r="E20" s="9" t="s">
        <v>50</v>
      </c>
      <c r="F20" s="10">
        <f>IF(G17="","",G17)</f>
        <v>7</v>
      </c>
      <c r="G20" s="67"/>
      <c r="H20" s="68"/>
      <c r="I20" s="69"/>
      <c r="J20" s="5">
        <v>1</v>
      </c>
      <c r="K20" s="6" t="s">
        <v>50</v>
      </c>
      <c r="L20" s="7">
        <v>8</v>
      </c>
      <c r="M20" s="5">
        <v>4</v>
      </c>
      <c r="N20" s="6" t="s">
        <v>50</v>
      </c>
      <c r="O20" s="7">
        <v>6</v>
      </c>
      <c r="P20" s="5">
        <v>1</v>
      </c>
      <c r="Q20" s="6" t="s">
        <v>50</v>
      </c>
      <c r="R20" s="7">
        <v>9</v>
      </c>
      <c r="S20" s="37"/>
      <c r="T20" s="38"/>
      <c r="U20" s="39"/>
      <c r="V20" s="37"/>
      <c r="W20" s="38"/>
      <c r="X20" s="39"/>
      <c r="Y20" s="37"/>
      <c r="Z20" s="38"/>
      <c r="AA20" s="39"/>
      <c r="AB20" s="49"/>
      <c r="AC20" s="50"/>
      <c r="AD20" s="51"/>
      <c r="AE20" s="37"/>
      <c r="AF20" s="38"/>
      <c r="AG20" s="39"/>
      <c r="AH20" s="37"/>
      <c r="AI20" s="38"/>
      <c r="AJ20" s="39"/>
      <c r="AK20" s="37"/>
      <c r="AL20" s="38"/>
      <c r="AM20" s="39"/>
      <c r="AN20" s="49"/>
      <c r="AO20" s="50"/>
      <c r="AP20" s="51"/>
    </row>
    <row r="21" spans="1:42" ht="15" customHeight="1">
      <c r="A21" s="61"/>
      <c r="B21" s="62"/>
      <c r="C21" s="63"/>
      <c r="D21" s="79" t="str">
        <f>IF($G$18&lt;&gt;"",TEXT($G$18,"m月d日")," ")</f>
        <v> </v>
      </c>
      <c r="E21" s="80"/>
      <c r="F21" s="81"/>
      <c r="G21" s="70"/>
      <c r="H21" s="71"/>
      <c r="I21" s="72"/>
      <c r="J21" s="76"/>
      <c r="K21" s="77"/>
      <c r="L21" s="78"/>
      <c r="M21" s="76"/>
      <c r="N21" s="77"/>
      <c r="O21" s="78"/>
      <c r="P21" s="76"/>
      <c r="Q21" s="77"/>
      <c r="R21" s="78"/>
      <c r="S21" s="40"/>
      <c r="T21" s="41"/>
      <c r="U21" s="42"/>
      <c r="V21" s="40"/>
      <c r="W21" s="41"/>
      <c r="X21" s="42"/>
      <c r="Y21" s="40"/>
      <c r="Z21" s="41"/>
      <c r="AA21" s="42"/>
      <c r="AB21" s="52"/>
      <c r="AC21" s="53"/>
      <c r="AD21" s="54"/>
      <c r="AE21" s="40"/>
      <c r="AF21" s="41"/>
      <c r="AG21" s="42"/>
      <c r="AH21" s="40"/>
      <c r="AI21" s="41"/>
      <c r="AJ21" s="42"/>
      <c r="AK21" s="40"/>
      <c r="AL21" s="41"/>
      <c r="AM21" s="42"/>
      <c r="AN21" s="52"/>
      <c r="AO21" s="53"/>
      <c r="AP21" s="54"/>
    </row>
    <row r="22" spans="1:42" ht="15" customHeight="1">
      <c r="A22" s="55" t="str">
        <f>J15</f>
        <v>bandai 12</v>
      </c>
      <c r="B22" s="56"/>
      <c r="C22" s="57"/>
      <c r="D22" s="73" t="str">
        <f>IF(OR(J17="",L17=""),"",IF(D23&gt;F23,"○",IF(D23=F23,"△",IF(D23&lt;F23,"×"))))</f>
        <v>○</v>
      </c>
      <c r="E22" s="74"/>
      <c r="F22" s="75"/>
      <c r="G22" s="73" t="str">
        <f>IF(OR(J20="",L20=""),"",IF(G23&gt;I23,"○",IF(G23=I23,"△",IF(G23&lt;I23,"×"))))</f>
        <v>○</v>
      </c>
      <c r="H22" s="74"/>
      <c r="I22" s="75"/>
      <c r="J22" s="64"/>
      <c r="K22" s="65"/>
      <c r="L22" s="66"/>
      <c r="M22" s="73" t="str">
        <f>IF(OR(M23="",O23=""),"",IF(M23&gt;O23,"○",IF(M23=O23,"△",IF(M23&lt;O23,"×"))))</f>
        <v>○</v>
      </c>
      <c r="N22" s="74"/>
      <c r="O22" s="75"/>
      <c r="P22" s="73" t="str">
        <f>IF(OR(P23="",R23=""),"",IF(P23&gt;R23,"○",IF(P23=R23,"△",IF(P23&lt;R23,"×"))))</f>
        <v>○</v>
      </c>
      <c r="Q22" s="74"/>
      <c r="R22" s="75"/>
      <c r="S22" s="28">
        <f>COUNTIF(D22:R22,"○")</f>
        <v>4</v>
      </c>
      <c r="T22" s="29"/>
      <c r="U22" s="30"/>
      <c r="V22" s="28">
        <f>COUNTIF(D22:R22,"△")</f>
        <v>0</v>
      </c>
      <c r="W22" s="29"/>
      <c r="X22" s="30"/>
      <c r="Y22" s="28">
        <f>COUNTIF(D22:R22,"×")</f>
        <v>0</v>
      </c>
      <c r="Z22" s="29"/>
      <c r="AA22" s="30"/>
      <c r="AB22" s="46">
        <f>(S22*3)+V22+(Y22/100)</f>
        <v>12</v>
      </c>
      <c r="AC22" s="47"/>
      <c r="AD22" s="48"/>
      <c r="AE22" s="28">
        <f>SUM(L20+L17+M23+P23)</f>
        <v>25</v>
      </c>
      <c r="AF22" s="29"/>
      <c r="AG22" s="30"/>
      <c r="AH22" s="28">
        <f>SUM(-J17-J20-O23-R23)</f>
        <v>-11</v>
      </c>
      <c r="AI22" s="29"/>
      <c r="AJ22" s="30"/>
      <c r="AK22" s="28">
        <f>SUM(AE22:AJ23)</f>
        <v>14</v>
      </c>
      <c r="AL22" s="29"/>
      <c r="AM22" s="30"/>
      <c r="AN22" s="46">
        <v>1</v>
      </c>
      <c r="AO22" s="47"/>
      <c r="AP22" s="48"/>
    </row>
    <row r="23" spans="1:42" ht="15" customHeight="1">
      <c r="A23" s="58"/>
      <c r="B23" s="59"/>
      <c r="C23" s="60"/>
      <c r="D23" s="8">
        <f>IF(L17="","",L17)</f>
        <v>7</v>
      </c>
      <c r="E23" s="9" t="s">
        <v>51</v>
      </c>
      <c r="F23" s="10">
        <f>IF(J17="","",J17)</f>
        <v>2</v>
      </c>
      <c r="G23" s="8">
        <f>IF(L20="","",L20)</f>
        <v>8</v>
      </c>
      <c r="H23" s="9" t="s">
        <v>51</v>
      </c>
      <c r="I23" s="10">
        <f>IF(J20="","",J20)</f>
        <v>1</v>
      </c>
      <c r="J23" s="67"/>
      <c r="K23" s="68"/>
      <c r="L23" s="69"/>
      <c r="M23" s="5">
        <v>6</v>
      </c>
      <c r="N23" s="6" t="s">
        <v>51</v>
      </c>
      <c r="O23" s="7">
        <v>5</v>
      </c>
      <c r="P23" s="5">
        <v>4</v>
      </c>
      <c r="Q23" s="6" t="s">
        <v>51</v>
      </c>
      <c r="R23" s="7">
        <v>3</v>
      </c>
      <c r="S23" s="37"/>
      <c r="T23" s="38"/>
      <c r="U23" s="39"/>
      <c r="V23" s="37"/>
      <c r="W23" s="38"/>
      <c r="X23" s="39"/>
      <c r="Y23" s="37"/>
      <c r="Z23" s="38"/>
      <c r="AA23" s="39"/>
      <c r="AB23" s="49"/>
      <c r="AC23" s="50"/>
      <c r="AD23" s="51"/>
      <c r="AE23" s="37"/>
      <c r="AF23" s="38"/>
      <c r="AG23" s="39"/>
      <c r="AH23" s="37"/>
      <c r="AI23" s="38"/>
      <c r="AJ23" s="39"/>
      <c r="AK23" s="37"/>
      <c r="AL23" s="38"/>
      <c r="AM23" s="39"/>
      <c r="AN23" s="49"/>
      <c r="AO23" s="50"/>
      <c r="AP23" s="51"/>
    </row>
    <row r="24" spans="1:42" ht="15" customHeight="1">
      <c r="A24" s="61"/>
      <c r="B24" s="62"/>
      <c r="C24" s="63"/>
      <c r="D24" s="79" t="str">
        <f>IF($J$18&lt;&gt;"",TEXT($J$18,"m月d日")," ")</f>
        <v> </v>
      </c>
      <c r="E24" s="80"/>
      <c r="F24" s="81"/>
      <c r="G24" s="79" t="str">
        <f>IF($J$21&lt;&gt;"",TEXT($J$21,"m月d日")," ")</f>
        <v> </v>
      </c>
      <c r="H24" s="80"/>
      <c r="I24" s="81"/>
      <c r="J24" s="70"/>
      <c r="K24" s="71"/>
      <c r="L24" s="72"/>
      <c r="M24" s="76"/>
      <c r="N24" s="77"/>
      <c r="O24" s="78"/>
      <c r="P24" s="76"/>
      <c r="Q24" s="77"/>
      <c r="R24" s="78"/>
      <c r="S24" s="40"/>
      <c r="T24" s="41"/>
      <c r="U24" s="42"/>
      <c r="V24" s="40"/>
      <c r="W24" s="41"/>
      <c r="X24" s="42"/>
      <c r="Y24" s="40"/>
      <c r="Z24" s="41"/>
      <c r="AA24" s="42"/>
      <c r="AB24" s="52"/>
      <c r="AC24" s="53"/>
      <c r="AD24" s="54"/>
      <c r="AE24" s="40"/>
      <c r="AF24" s="41"/>
      <c r="AG24" s="42"/>
      <c r="AH24" s="40"/>
      <c r="AI24" s="41"/>
      <c r="AJ24" s="42"/>
      <c r="AK24" s="40"/>
      <c r="AL24" s="41"/>
      <c r="AM24" s="42"/>
      <c r="AN24" s="52"/>
      <c r="AO24" s="53"/>
      <c r="AP24" s="54"/>
    </row>
    <row r="25" spans="1:42" ht="15" customHeight="1">
      <c r="A25" s="55" t="str">
        <f>M15</f>
        <v>浜浦</v>
      </c>
      <c r="B25" s="56"/>
      <c r="C25" s="57"/>
      <c r="D25" s="73" t="str">
        <f>IF(OR(M17="",O17=""),"",IF(D26&gt;F26,"○",IF(D26&lt;F26,"×",IF(D26=F26,"△"))))</f>
        <v>○</v>
      </c>
      <c r="E25" s="74"/>
      <c r="F25" s="75"/>
      <c r="G25" s="73" t="str">
        <f>IF(OR(M20="",O20=""),"",IF(G26&gt;I26,"○",IF(G26&lt;I26,"×",IF(G26=I26,"△"))))</f>
        <v>○</v>
      </c>
      <c r="H25" s="74"/>
      <c r="I25" s="75"/>
      <c r="J25" s="73" t="str">
        <f>IF(OR(M23="",O23=""),"",IF(J26&gt;L26,"○",IF(J26&lt;L26,"×",IF(J26=L26,"△"))))</f>
        <v>×</v>
      </c>
      <c r="K25" s="74"/>
      <c r="L25" s="75"/>
      <c r="M25" s="64"/>
      <c r="N25" s="65"/>
      <c r="O25" s="66"/>
      <c r="P25" s="73" t="str">
        <f>IF(OR(P26="",R26=""),"",IF(P26&gt;R26,"○",IF(P26&lt;R26,"×",IF(P26=R26,"△"))))</f>
        <v>○</v>
      </c>
      <c r="Q25" s="74"/>
      <c r="R25" s="75"/>
      <c r="S25" s="28">
        <f>COUNTIF(D25:R25,"○")</f>
        <v>3</v>
      </c>
      <c r="T25" s="29"/>
      <c r="U25" s="30"/>
      <c r="V25" s="28">
        <f>COUNTIF(D25:R25,"△")</f>
        <v>0</v>
      </c>
      <c r="W25" s="29"/>
      <c r="X25" s="30"/>
      <c r="Y25" s="28">
        <f>COUNTIF(D25:R25,"×")</f>
        <v>1</v>
      </c>
      <c r="Z25" s="29"/>
      <c r="AA25" s="30"/>
      <c r="AB25" s="46">
        <f>(S25*3)+V25+(Y25/100)</f>
        <v>9.01</v>
      </c>
      <c r="AC25" s="47"/>
      <c r="AD25" s="48"/>
      <c r="AE25" s="28">
        <f>SUM(O17+O20+O23+P26)</f>
        <v>24</v>
      </c>
      <c r="AF25" s="29"/>
      <c r="AG25" s="30"/>
      <c r="AH25" s="28">
        <f>SUM(-M17-M20-M23-R26)</f>
        <v>-15</v>
      </c>
      <c r="AI25" s="29"/>
      <c r="AJ25" s="30"/>
      <c r="AK25" s="28">
        <f>SUM(AE25:AJ26)</f>
        <v>9</v>
      </c>
      <c r="AL25" s="29"/>
      <c r="AM25" s="30"/>
      <c r="AN25" s="46">
        <v>2</v>
      </c>
      <c r="AO25" s="47"/>
      <c r="AP25" s="48"/>
    </row>
    <row r="26" spans="1:42" ht="15" customHeight="1">
      <c r="A26" s="58"/>
      <c r="B26" s="59"/>
      <c r="C26" s="60"/>
      <c r="D26" s="8">
        <f>IF(O17="","",O17)</f>
        <v>7</v>
      </c>
      <c r="E26" s="9" t="s">
        <v>52</v>
      </c>
      <c r="F26" s="10">
        <f>IF(M17="","",M17)</f>
        <v>2</v>
      </c>
      <c r="G26" s="8">
        <f>IF(O20="","",O20)</f>
        <v>6</v>
      </c>
      <c r="H26" s="9" t="s">
        <v>52</v>
      </c>
      <c r="I26" s="10">
        <f>IF(M20="","",M20)</f>
        <v>4</v>
      </c>
      <c r="J26" s="8">
        <f>IF(O23="","",O23)</f>
        <v>5</v>
      </c>
      <c r="K26" s="9" t="s">
        <v>52</v>
      </c>
      <c r="L26" s="10">
        <f>IF(M23="","",M23)</f>
        <v>6</v>
      </c>
      <c r="M26" s="67"/>
      <c r="N26" s="68"/>
      <c r="O26" s="69"/>
      <c r="P26" s="5">
        <v>6</v>
      </c>
      <c r="Q26" s="6" t="s">
        <v>52</v>
      </c>
      <c r="R26" s="7">
        <v>3</v>
      </c>
      <c r="S26" s="37"/>
      <c r="T26" s="38"/>
      <c r="U26" s="39"/>
      <c r="V26" s="37"/>
      <c r="W26" s="38"/>
      <c r="X26" s="39"/>
      <c r="Y26" s="37"/>
      <c r="Z26" s="38"/>
      <c r="AA26" s="39"/>
      <c r="AB26" s="49"/>
      <c r="AC26" s="50"/>
      <c r="AD26" s="51"/>
      <c r="AE26" s="37"/>
      <c r="AF26" s="38"/>
      <c r="AG26" s="39"/>
      <c r="AH26" s="37"/>
      <c r="AI26" s="38"/>
      <c r="AJ26" s="39"/>
      <c r="AK26" s="37"/>
      <c r="AL26" s="38"/>
      <c r="AM26" s="39"/>
      <c r="AN26" s="49"/>
      <c r="AO26" s="50"/>
      <c r="AP26" s="51"/>
    </row>
    <row r="27" spans="1:42" ht="15" customHeight="1">
      <c r="A27" s="61"/>
      <c r="B27" s="62"/>
      <c r="C27" s="63"/>
      <c r="D27" s="82" t="str">
        <f>IF($M$18&lt;&gt;"",TEXT($M$18,"m月d日")," ")</f>
        <v> </v>
      </c>
      <c r="E27" s="83"/>
      <c r="F27" s="84"/>
      <c r="G27" s="82" t="str">
        <f>IF($M$21&lt;&gt;"",TEXT($M$21,"m月d日")," ")</f>
        <v> </v>
      </c>
      <c r="H27" s="83"/>
      <c r="I27" s="84"/>
      <c r="J27" s="82" t="str">
        <f>IF($M$24&lt;&gt;"",TEXT($M$24,"m月d日")," ")</f>
        <v> </v>
      </c>
      <c r="K27" s="83"/>
      <c r="L27" s="84"/>
      <c r="M27" s="70"/>
      <c r="N27" s="71"/>
      <c r="O27" s="72"/>
      <c r="P27" s="85"/>
      <c r="Q27" s="86"/>
      <c r="R27" s="87"/>
      <c r="S27" s="40"/>
      <c r="T27" s="41"/>
      <c r="U27" s="42"/>
      <c r="V27" s="40"/>
      <c r="W27" s="41"/>
      <c r="X27" s="42"/>
      <c r="Y27" s="40"/>
      <c r="Z27" s="41"/>
      <c r="AA27" s="42"/>
      <c r="AB27" s="52"/>
      <c r="AC27" s="53"/>
      <c r="AD27" s="54"/>
      <c r="AE27" s="40"/>
      <c r="AF27" s="41"/>
      <c r="AG27" s="42"/>
      <c r="AH27" s="40"/>
      <c r="AI27" s="41"/>
      <c r="AJ27" s="42"/>
      <c r="AK27" s="40"/>
      <c r="AL27" s="41"/>
      <c r="AM27" s="42"/>
      <c r="AN27" s="52"/>
      <c r="AO27" s="53"/>
      <c r="AP27" s="54"/>
    </row>
    <row r="28" spans="1:42" ht="15" customHeight="1">
      <c r="A28" s="55" t="str">
        <f>P15</f>
        <v>MONO</v>
      </c>
      <c r="B28" s="56"/>
      <c r="C28" s="57"/>
      <c r="D28" s="73" t="str">
        <f>IF(OR(P17="",R17=""),"",IF(D29&gt;F29,"○",IF(D29&lt;F29,"×",IF(D29=F29,"△"))))</f>
        <v>○</v>
      </c>
      <c r="E28" s="74"/>
      <c r="F28" s="75"/>
      <c r="G28" s="73" t="str">
        <f>IF(OR(P20="",R20=""),"",IF(G29&gt;I29,"○",IF(G29&lt;I29,"×",IF(G29=I29,"△"))))</f>
        <v>○</v>
      </c>
      <c r="H28" s="74"/>
      <c r="I28" s="75"/>
      <c r="J28" s="73" t="str">
        <f>IF(OR(P23="",R23=""),"",IF(J29&gt;L29,"○",IF(J29&lt;L29,"×",IF(J29=L29,"△"))))</f>
        <v>×</v>
      </c>
      <c r="K28" s="74"/>
      <c r="L28" s="75"/>
      <c r="M28" s="73" t="str">
        <f>IF(OR(P26="",R26=""),"",IF(M29&gt;O29,"○",IF(M29&lt;O29,"×",IF(M29=O29,"△"))))</f>
        <v>×</v>
      </c>
      <c r="N28" s="74"/>
      <c r="O28" s="75"/>
      <c r="P28" s="64"/>
      <c r="Q28" s="65"/>
      <c r="R28" s="66"/>
      <c r="S28" s="28">
        <f>COUNTIF(D28:R28,"○")</f>
        <v>2</v>
      </c>
      <c r="T28" s="29"/>
      <c r="U28" s="30"/>
      <c r="V28" s="28">
        <f>COUNTIF(D28:R28,"△")</f>
        <v>0</v>
      </c>
      <c r="W28" s="29"/>
      <c r="X28" s="30"/>
      <c r="Y28" s="28">
        <f>COUNTIF(D28:R28,"×")</f>
        <v>2</v>
      </c>
      <c r="Z28" s="29"/>
      <c r="AA28" s="30"/>
      <c r="AB28" s="46">
        <f>(S28*3)+V28+(Y28/100)</f>
        <v>6.02</v>
      </c>
      <c r="AC28" s="47"/>
      <c r="AD28" s="48"/>
      <c r="AE28" s="28">
        <f>SUM(R17+R20+R23+R26)</f>
        <v>24</v>
      </c>
      <c r="AF28" s="29"/>
      <c r="AG28" s="30"/>
      <c r="AH28" s="28">
        <f>SUM(-P17-P20-P23-P26)</f>
        <v>-13</v>
      </c>
      <c r="AI28" s="29"/>
      <c r="AJ28" s="30"/>
      <c r="AK28" s="28">
        <f>SUM(AE28:AJ29)</f>
        <v>11</v>
      </c>
      <c r="AL28" s="29"/>
      <c r="AM28" s="30"/>
      <c r="AN28" s="46">
        <v>3</v>
      </c>
      <c r="AO28" s="47"/>
      <c r="AP28" s="48"/>
    </row>
    <row r="29" spans="1:42" ht="15" customHeight="1">
      <c r="A29" s="58"/>
      <c r="B29" s="59"/>
      <c r="C29" s="60"/>
      <c r="D29" s="8">
        <f>IF(R17="","",R17)</f>
        <v>9</v>
      </c>
      <c r="E29" s="9" t="s">
        <v>51</v>
      </c>
      <c r="F29" s="10">
        <f>IF(P17="","",P17)</f>
        <v>2</v>
      </c>
      <c r="G29" s="8">
        <f>IF(R20="","",R20)</f>
        <v>9</v>
      </c>
      <c r="H29" s="9" t="s">
        <v>51</v>
      </c>
      <c r="I29" s="10">
        <f>IF(P20="","",P20)</f>
        <v>1</v>
      </c>
      <c r="J29" s="8">
        <f>IF(R23="","",R23)</f>
        <v>3</v>
      </c>
      <c r="K29" s="9" t="s">
        <v>51</v>
      </c>
      <c r="L29" s="10">
        <f>IF(P23="","",P23)</f>
        <v>4</v>
      </c>
      <c r="M29" s="8">
        <f>IF(R26="","",R26)</f>
        <v>3</v>
      </c>
      <c r="N29" s="9" t="s">
        <v>51</v>
      </c>
      <c r="O29" s="10">
        <f>IF(P26="","",P26)</f>
        <v>6</v>
      </c>
      <c r="P29" s="67"/>
      <c r="Q29" s="68"/>
      <c r="R29" s="69"/>
      <c r="S29" s="37"/>
      <c r="T29" s="38"/>
      <c r="U29" s="39"/>
      <c r="V29" s="37"/>
      <c r="W29" s="38"/>
      <c r="X29" s="39"/>
      <c r="Y29" s="37"/>
      <c r="Z29" s="38"/>
      <c r="AA29" s="39"/>
      <c r="AB29" s="49"/>
      <c r="AC29" s="50"/>
      <c r="AD29" s="51"/>
      <c r="AE29" s="37"/>
      <c r="AF29" s="38"/>
      <c r="AG29" s="39"/>
      <c r="AH29" s="37"/>
      <c r="AI29" s="38"/>
      <c r="AJ29" s="39"/>
      <c r="AK29" s="37"/>
      <c r="AL29" s="38"/>
      <c r="AM29" s="39"/>
      <c r="AN29" s="49"/>
      <c r="AO29" s="50"/>
      <c r="AP29" s="51"/>
    </row>
    <row r="30" spans="1:42" ht="15" customHeight="1">
      <c r="A30" s="61"/>
      <c r="B30" s="62"/>
      <c r="C30" s="63"/>
      <c r="D30" s="82" t="str">
        <f>IF($P$18&lt;&gt;"",TEXT($P$18,"m月d日")," ")</f>
        <v> </v>
      </c>
      <c r="E30" s="83"/>
      <c r="F30" s="84"/>
      <c r="G30" s="82" t="str">
        <f>IF($P$21&lt;&gt;"",TEXT($P$21,"m月d日")," ")</f>
        <v> </v>
      </c>
      <c r="H30" s="83"/>
      <c r="I30" s="84"/>
      <c r="J30" s="82" t="str">
        <f>IF($P$24&lt;&gt;"",TEXT($P$24,"m月d日")," ")</f>
        <v> </v>
      </c>
      <c r="K30" s="83"/>
      <c r="L30" s="84"/>
      <c r="M30" s="82" t="str">
        <f>IF($P$27&lt;&gt;"",TEXT($P$27,"m月d日")," ")</f>
        <v> </v>
      </c>
      <c r="N30" s="83"/>
      <c r="O30" s="84"/>
      <c r="P30" s="70"/>
      <c r="Q30" s="71"/>
      <c r="R30" s="72"/>
      <c r="S30" s="40"/>
      <c r="T30" s="41"/>
      <c r="U30" s="42"/>
      <c r="V30" s="40"/>
      <c r="W30" s="41"/>
      <c r="X30" s="42"/>
      <c r="Y30" s="40"/>
      <c r="Z30" s="41"/>
      <c r="AA30" s="42"/>
      <c r="AB30" s="52"/>
      <c r="AC30" s="53"/>
      <c r="AD30" s="54"/>
      <c r="AE30" s="40"/>
      <c r="AF30" s="41"/>
      <c r="AG30" s="42"/>
      <c r="AH30" s="40"/>
      <c r="AI30" s="41"/>
      <c r="AJ30" s="42"/>
      <c r="AK30" s="40"/>
      <c r="AL30" s="41"/>
      <c r="AM30" s="42"/>
      <c r="AN30" s="52"/>
      <c r="AO30" s="53"/>
      <c r="AP30" s="54"/>
    </row>
  </sheetData>
  <sheetProtection/>
  <mergeCells count="169">
    <mergeCell ref="AK28:AM30"/>
    <mergeCell ref="AN28:AP30"/>
    <mergeCell ref="D30:F30"/>
    <mergeCell ref="G30:I30"/>
    <mergeCell ref="J30:L30"/>
    <mergeCell ref="M30:O30"/>
    <mergeCell ref="S28:U30"/>
    <mergeCell ref="V28:X30"/>
    <mergeCell ref="Y28:AA30"/>
    <mergeCell ref="AB28:AD30"/>
    <mergeCell ref="AE28:AG30"/>
    <mergeCell ref="AH28:AJ30"/>
    <mergeCell ref="A28:C30"/>
    <mergeCell ref="D28:F28"/>
    <mergeCell ref="G28:I28"/>
    <mergeCell ref="J28:L28"/>
    <mergeCell ref="M28:O28"/>
    <mergeCell ref="P28:R30"/>
    <mergeCell ref="AK25:AM27"/>
    <mergeCell ref="AN25:AP27"/>
    <mergeCell ref="D27:F27"/>
    <mergeCell ref="G27:I27"/>
    <mergeCell ref="J27:L27"/>
    <mergeCell ref="P27:R27"/>
    <mergeCell ref="S25:U27"/>
    <mergeCell ref="V25:X27"/>
    <mergeCell ref="Y25:AA27"/>
    <mergeCell ref="AB25:AD27"/>
    <mergeCell ref="AE25:AG27"/>
    <mergeCell ref="AH25:AJ27"/>
    <mergeCell ref="A25:C27"/>
    <mergeCell ref="D25:F25"/>
    <mergeCell ref="G25:I25"/>
    <mergeCell ref="J25:L25"/>
    <mergeCell ref="M25:O27"/>
    <mergeCell ref="P25:R25"/>
    <mergeCell ref="AK22:AM24"/>
    <mergeCell ref="AN22:AP24"/>
    <mergeCell ref="D24:F24"/>
    <mergeCell ref="G24:I24"/>
    <mergeCell ref="M24:O24"/>
    <mergeCell ref="P24:R24"/>
    <mergeCell ref="S22:U24"/>
    <mergeCell ref="V22:X24"/>
    <mergeCell ref="Y22:AA24"/>
    <mergeCell ref="AB22:AD24"/>
    <mergeCell ref="AE22:AG24"/>
    <mergeCell ref="AH22:AJ24"/>
    <mergeCell ref="A22:C24"/>
    <mergeCell ref="D22:F22"/>
    <mergeCell ref="G22:I22"/>
    <mergeCell ref="J22:L24"/>
    <mergeCell ref="M22:O22"/>
    <mergeCell ref="P22:R22"/>
    <mergeCell ref="AK19:AM21"/>
    <mergeCell ref="AN19:AP21"/>
    <mergeCell ref="D21:F21"/>
    <mergeCell ref="J21:L21"/>
    <mergeCell ref="M21:O21"/>
    <mergeCell ref="P21:R21"/>
    <mergeCell ref="S19:U21"/>
    <mergeCell ref="V19:X21"/>
    <mergeCell ref="Y19:AA21"/>
    <mergeCell ref="AB19:AD21"/>
    <mergeCell ref="AE19:AG21"/>
    <mergeCell ref="AH19:AJ21"/>
    <mergeCell ref="G18:I18"/>
    <mergeCell ref="J18:L18"/>
    <mergeCell ref="M18:O18"/>
    <mergeCell ref="P18:R18"/>
    <mergeCell ref="Y16:AA18"/>
    <mergeCell ref="AB16:AD18"/>
    <mergeCell ref="AE16:AG18"/>
    <mergeCell ref="AH16:AJ18"/>
    <mergeCell ref="A19:C21"/>
    <mergeCell ref="D19:F19"/>
    <mergeCell ref="G19:I21"/>
    <mergeCell ref="J19:L19"/>
    <mergeCell ref="M19:O19"/>
    <mergeCell ref="P19:R19"/>
    <mergeCell ref="AK16:AM18"/>
    <mergeCell ref="AN16:AP18"/>
    <mergeCell ref="AK15:AM15"/>
    <mergeCell ref="AN15:AP15"/>
    <mergeCell ref="A16:C18"/>
    <mergeCell ref="D16:F18"/>
    <mergeCell ref="G16:I16"/>
    <mergeCell ref="J16:L16"/>
    <mergeCell ref="M16:O16"/>
    <mergeCell ref="P16:R16"/>
    <mergeCell ref="S16:U18"/>
    <mergeCell ref="V16:X18"/>
    <mergeCell ref="S15:U15"/>
    <mergeCell ref="V15:X15"/>
    <mergeCell ref="Y15:AA15"/>
    <mergeCell ref="AB15:AD15"/>
    <mergeCell ref="AE15:AG15"/>
    <mergeCell ref="AH15:AJ15"/>
    <mergeCell ref="A15:C15"/>
    <mergeCell ref="D15:F15"/>
    <mergeCell ref="G15:I15"/>
    <mergeCell ref="J15:L15"/>
    <mergeCell ref="M15:O15"/>
    <mergeCell ref="P15:R15"/>
    <mergeCell ref="A13:E13"/>
    <mergeCell ref="F13:I13"/>
    <mergeCell ref="J13:O13"/>
    <mergeCell ref="Q13:V13"/>
    <mergeCell ref="W13:Y13"/>
    <mergeCell ref="Z13:AB13"/>
    <mergeCell ref="A12:E12"/>
    <mergeCell ref="F12:I12"/>
    <mergeCell ref="J12:O12"/>
    <mergeCell ref="Q12:V12"/>
    <mergeCell ref="W12:Y12"/>
    <mergeCell ref="Z12:AB12"/>
    <mergeCell ref="A11:E11"/>
    <mergeCell ref="F11:I11"/>
    <mergeCell ref="J11:O11"/>
    <mergeCell ref="Q11:V11"/>
    <mergeCell ref="W11:Y11"/>
    <mergeCell ref="Z11:AB11"/>
    <mergeCell ref="A10:E10"/>
    <mergeCell ref="F10:I10"/>
    <mergeCell ref="J10:O10"/>
    <mergeCell ref="Q10:V10"/>
    <mergeCell ref="W10:Y10"/>
    <mergeCell ref="Z10:AB10"/>
    <mergeCell ref="A9:E9"/>
    <mergeCell ref="F9:I9"/>
    <mergeCell ref="J9:O9"/>
    <mergeCell ref="Q9:V9"/>
    <mergeCell ref="W9:Y9"/>
    <mergeCell ref="Z9:AB9"/>
    <mergeCell ref="A8:E8"/>
    <mergeCell ref="F8:I8"/>
    <mergeCell ref="J8:O8"/>
    <mergeCell ref="Q8:V8"/>
    <mergeCell ref="W8:Y8"/>
    <mergeCell ref="Z8:AB8"/>
    <mergeCell ref="A7:E7"/>
    <mergeCell ref="F7:I7"/>
    <mergeCell ref="J7:O7"/>
    <mergeCell ref="Q7:V7"/>
    <mergeCell ref="W7:Y7"/>
    <mergeCell ref="Z7:AB7"/>
    <mergeCell ref="A6:E6"/>
    <mergeCell ref="F6:I6"/>
    <mergeCell ref="J6:O6"/>
    <mergeCell ref="Q6:V6"/>
    <mergeCell ref="W6:Y6"/>
    <mergeCell ref="Z6:AB6"/>
    <mergeCell ref="Z4:AB4"/>
    <mergeCell ref="A5:E5"/>
    <mergeCell ref="F5:I5"/>
    <mergeCell ref="J5:O5"/>
    <mergeCell ref="Q5:V5"/>
    <mergeCell ref="W5:Y5"/>
    <mergeCell ref="Z5:AB5"/>
    <mergeCell ref="A3:E3"/>
    <mergeCell ref="F3:I3"/>
    <mergeCell ref="J3:V3"/>
    <mergeCell ref="W3:Y3"/>
    <mergeCell ref="Z3:AB3"/>
    <mergeCell ref="A4:E4"/>
    <mergeCell ref="F4:I4"/>
    <mergeCell ref="J4:O4"/>
    <mergeCell ref="Q4:V4"/>
    <mergeCell ref="W4:Y4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zoomScalePageLayoutView="0" workbookViewId="0" topLeftCell="A1">
      <selection activeCell="A1" sqref="A1"/>
    </sheetView>
  </sheetViews>
  <sheetFormatPr defaultColWidth="2.50390625" defaultRowHeight="13.5"/>
  <cols>
    <col min="1" max="42" width="2.375" style="3" customWidth="1"/>
    <col min="43" max="16384" width="2.50390625" style="3" customWidth="1"/>
  </cols>
  <sheetData>
    <row r="1" spans="1:28" ht="18.75" customHeight="1">
      <c r="A1" s="1" t="s">
        <v>103</v>
      </c>
      <c r="B1" s="1"/>
      <c r="C1" s="1"/>
      <c r="D1" s="1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8.75" customHeight="1">
      <c r="A3" s="88" t="s">
        <v>102</v>
      </c>
      <c r="B3" s="88"/>
      <c r="C3" s="88"/>
      <c r="D3" s="88"/>
      <c r="E3" s="88"/>
      <c r="F3" s="89" t="s">
        <v>0</v>
      </c>
      <c r="G3" s="90"/>
      <c r="H3" s="90"/>
      <c r="I3" s="91"/>
      <c r="J3" s="89" t="s">
        <v>1</v>
      </c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  <c r="W3" s="88" t="s">
        <v>15</v>
      </c>
      <c r="X3" s="88"/>
      <c r="Y3" s="88"/>
      <c r="Z3" s="89" t="s">
        <v>15</v>
      </c>
      <c r="AA3" s="90"/>
      <c r="AB3" s="91"/>
    </row>
    <row r="4" spans="1:28" ht="18.75" customHeight="1">
      <c r="A4" s="92" t="s">
        <v>2</v>
      </c>
      <c r="B4" s="92"/>
      <c r="C4" s="92"/>
      <c r="D4" s="92"/>
      <c r="E4" s="92"/>
      <c r="F4" s="21">
        <v>0.3958333333333333</v>
      </c>
      <c r="G4" s="22"/>
      <c r="H4" s="22"/>
      <c r="I4" s="23"/>
      <c r="J4" s="89" t="s">
        <v>16</v>
      </c>
      <c r="K4" s="90"/>
      <c r="L4" s="90"/>
      <c r="M4" s="90"/>
      <c r="N4" s="90"/>
      <c r="O4" s="90"/>
      <c r="P4" s="11" t="s">
        <v>8</v>
      </c>
      <c r="Q4" s="90" t="s">
        <v>9</v>
      </c>
      <c r="R4" s="90"/>
      <c r="S4" s="90"/>
      <c r="T4" s="90"/>
      <c r="U4" s="90"/>
      <c r="V4" s="91"/>
      <c r="W4" s="88" t="s">
        <v>19</v>
      </c>
      <c r="X4" s="88"/>
      <c r="Y4" s="88"/>
      <c r="Z4" s="88" t="s">
        <v>36</v>
      </c>
      <c r="AA4" s="88"/>
      <c r="AB4" s="88"/>
    </row>
    <row r="5" spans="1:28" ht="18.75" customHeight="1">
      <c r="A5" s="92" t="s">
        <v>3</v>
      </c>
      <c r="B5" s="92"/>
      <c r="C5" s="92"/>
      <c r="D5" s="92"/>
      <c r="E5" s="92"/>
      <c r="F5" s="21">
        <v>0.4236111111111111</v>
      </c>
      <c r="G5" s="22"/>
      <c r="H5" s="22"/>
      <c r="I5" s="23"/>
      <c r="J5" s="89" t="s">
        <v>108</v>
      </c>
      <c r="K5" s="90"/>
      <c r="L5" s="90"/>
      <c r="M5" s="90"/>
      <c r="N5" s="90"/>
      <c r="O5" s="90"/>
      <c r="P5" s="11" t="s">
        <v>8</v>
      </c>
      <c r="Q5" s="90" t="s">
        <v>19</v>
      </c>
      <c r="R5" s="90"/>
      <c r="S5" s="90"/>
      <c r="T5" s="90"/>
      <c r="U5" s="90"/>
      <c r="V5" s="91"/>
      <c r="W5" s="106" t="s">
        <v>16</v>
      </c>
      <c r="X5" s="106"/>
      <c r="Y5" s="106"/>
      <c r="Z5" s="93" t="s">
        <v>9</v>
      </c>
      <c r="AA5" s="93"/>
      <c r="AB5" s="93"/>
    </row>
    <row r="6" spans="1:28" ht="18.75" customHeight="1">
      <c r="A6" s="92" t="s">
        <v>4</v>
      </c>
      <c r="B6" s="92"/>
      <c r="C6" s="92"/>
      <c r="D6" s="92"/>
      <c r="E6" s="92"/>
      <c r="F6" s="21">
        <v>0.4513888888888889</v>
      </c>
      <c r="G6" s="22"/>
      <c r="H6" s="22"/>
      <c r="I6" s="23"/>
      <c r="J6" s="89" t="s">
        <v>9</v>
      </c>
      <c r="K6" s="90"/>
      <c r="L6" s="90"/>
      <c r="M6" s="90"/>
      <c r="N6" s="90"/>
      <c r="O6" s="90"/>
      <c r="P6" s="11" t="s">
        <v>8</v>
      </c>
      <c r="Q6" s="90" t="s">
        <v>35</v>
      </c>
      <c r="R6" s="90"/>
      <c r="S6" s="90"/>
      <c r="T6" s="90"/>
      <c r="U6" s="90"/>
      <c r="V6" s="91"/>
      <c r="W6" s="88" t="s">
        <v>109</v>
      </c>
      <c r="X6" s="88"/>
      <c r="Y6" s="88"/>
      <c r="Z6" s="106" t="s">
        <v>19</v>
      </c>
      <c r="AA6" s="106"/>
      <c r="AB6" s="106"/>
    </row>
    <row r="7" spans="1:28" ht="18.75" customHeight="1">
      <c r="A7" s="92" t="s">
        <v>5</v>
      </c>
      <c r="B7" s="92"/>
      <c r="C7" s="92"/>
      <c r="D7" s="92"/>
      <c r="E7" s="92"/>
      <c r="F7" s="21">
        <v>0.4791666666666667</v>
      </c>
      <c r="G7" s="22"/>
      <c r="H7" s="22"/>
      <c r="I7" s="23"/>
      <c r="J7" s="89" t="s">
        <v>16</v>
      </c>
      <c r="K7" s="90"/>
      <c r="L7" s="90"/>
      <c r="M7" s="90"/>
      <c r="N7" s="90"/>
      <c r="O7" s="90"/>
      <c r="P7" s="11" t="s">
        <v>8</v>
      </c>
      <c r="Q7" s="90" t="s">
        <v>108</v>
      </c>
      <c r="R7" s="90"/>
      <c r="S7" s="90"/>
      <c r="T7" s="90"/>
      <c r="U7" s="90"/>
      <c r="V7" s="91"/>
      <c r="W7" s="88" t="s">
        <v>9</v>
      </c>
      <c r="X7" s="88"/>
      <c r="Y7" s="88"/>
      <c r="Z7" s="93" t="s">
        <v>36</v>
      </c>
      <c r="AA7" s="93"/>
      <c r="AB7" s="93"/>
    </row>
    <row r="8" spans="1:28" ht="18.75" customHeight="1">
      <c r="A8" s="92" t="s">
        <v>6</v>
      </c>
      <c r="B8" s="92"/>
      <c r="C8" s="92"/>
      <c r="D8" s="92"/>
      <c r="E8" s="92"/>
      <c r="F8" s="21">
        <v>0.5069444444444444</v>
      </c>
      <c r="G8" s="22"/>
      <c r="H8" s="22"/>
      <c r="I8" s="23"/>
      <c r="J8" s="90" t="s">
        <v>19</v>
      </c>
      <c r="K8" s="90"/>
      <c r="L8" s="90"/>
      <c r="M8" s="90"/>
      <c r="N8" s="90"/>
      <c r="O8" s="90"/>
      <c r="P8" s="11" t="s">
        <v>8</v>
      </c>
      <c r="Q8" s="90" t="s">
        <v>35</v>
      </c>
      <c r="R8" s="90"/>
      <c r="S8" s="90"/>
      <c r="T8" s="90"/>
      <c r="U8" s="90"/>
      <c r="V8" s="91"/>
      <c r="W8" s="106" t="s">
        <v>16</v>
      </c>
      <c r="X8" s="106"/>
      <c r="Y8" s="106"/>
      <c r="Z8" s="88" t="s">
        <v>108</v>
      </c>
      <c r="AA8" s="88"/>
      <c r="AB8" s="88"/>
    </row>
    <row r="9" spans="1:28" ht="18.75" customHeight="1">
      <c r="A9" s="92" t="s">
        <v>7</v>
      </c>
      <c r="B9" s="92"/>
      <c r="C9" s="92"/>
      <c r="D9" s="92"/>
      <c r="E9" s="92"/>
      <c r="F9" s="21">
        <v>0.5347222222222222</v>
      </c>
      <c r="G9" s="22"/>
      <c r="H9" s="22"/>
      <c r="I9" s="23"/>
      <c r="J9" s="89" t="s">
        <v>9</v>
      </c>
      <c r="K9" s="90"/>
      <c r="L9" s="90"/>
      <c r="M9" s="90"/>
      <c r="N9" s="90"/>
      <c r="O9" s="90"/>
      <c r="P9" s="11" t="s">
        <v>8</v>
      </c>
      <c r="Q9" s="90" t="s">
        <v>108</v>
      </c>
      <c r="R9" s="90"/>
      <c r="S9" s="90"/>
      <c r="T9" s="90"/>
      <c r="U9" s="90"/>
      <c r="V9" s="90"/>
      <c r="W9" s="106" t="s">
        <v>16</v>
      </c>
      <c r="X9" s="106"/>
      <c r="Y9" s="106"/>
      <c r="Z9" s="88" t="s">
        <v>36</v>
      </c>
      <c r="AA9" s="88"/>
      <c r="AB9" s="88"/>
    </row>
    <row r="10" spans="1:28" ht="18.75" customHeight="1">
      <c r="A10" s="92" t="s">
        <v>11</v>
      </c>
      <c r="B10" s="92"/>
      <c r="C10" s="92"/>
      <c r="D10" s="92"/>
      <c r="E10" s="92"/>
      <c r="F10" s="21">
        <v>0.5625</v>
      </c>
      <c r="G10" s="22"/>
      <c r="H10" s="22"/>
      <c r="I10" s="23"/>
      <c r="J10" s="89" t="s">
        <v>16</v>
      </c>
      <c r="K10" s="90"/>
      <c r="L10" s="90"/>
      <c r="M10" s="90"/>
      <c r="N10" s="90"/>
      <c r="O10" s="90"/>
      <c r="P10" s="11" t="s">
        <v>8</v>
      </c>
      <c r="Q10" s="90" t="s">
        <v>19</v>
      </c>
      <c r="R10" s="90"/>
      <c r="S10" s="90"/>
      <c r="T10" s="90"/>
      <c r="U10" s="90"/>
      <c r="V10" s="91"/>
      <c r="W10" s="93" t="s">
        <v>9</v>
      </c>
      <c r="X10" s="93"/>
      <c r="Y10" s="93"/>
      <c r="Z10" s="93" t="s">
        <v>108</v>
      </c>
      <c r="AA10" s="93"/>
      <c r="AB10" s="93"/>
    </row>
    <row r="11" spans="1:28" ht="18.75" customHeight="1">
      <c r="A11" s="92" t="s">
        <v>12</v>
      </c>
      <c r="B11" s="92"/>
      <c r="C11" s="92"/>
      <c r="D11" s="92"/>
      <c r="E11" s="92"/>
      <c r="F11" s="21">
        <v>0.5902777777777778</v>
      </c>
      <c r="G11" s="22"/>
      <c r="H11" s="22"/>
      <c r="I11" s="23"/>
      <c r="J11" s="89" t="s">
        <v>108</v>
      </c>
      <c r="K11" s="90"/>
      <c r="L11" s="90"/>
      <c r="M11" s="90"/>
      <c r="N11" s="90"/>
      <c r="O11" s="90"/>
      <c r="P11" s="11" t="s">
        <v>8</v>
      </c>
      <c r="Q11" s="90" t="s">
        <v>35</v>
      </c>
      <c r="R11" s="90"/>
      <c r="S11" s="90"/>
      <c r="T11" s="90"/>
      <c r="U11" s="90"/>
      <c r="V11" s="91"/>
      <c r="W11" s="107" t="s">
        <v>16</v>
      </c>
      <c r="X11" s="107"/>
      <c r="Y11" s="107"/>
      <c r="Z11" s="106" t="s">
        <v>19</v>
      </c>
      <c r="AA11" s="106"/>
      <c r="AB11" s="106"/>
    </row>
    <row r="12" spans="1:28" ht="18.75" customHeight="1">
      <c r="A12" s="92" t="s">
        <v>13</v>
      </c>
      <c r="B12" s="92"/>
      <c r="C12" s="92"/>
      <c r="D12" s="92"/>
      <c r="E12" s="92"/>
      <c r="F12" s="21">
        <v>0.6180555555555556</v>
      </c>
      <c r="G12" s="22"/>
      <c r="H12" s="22"/>
      <c r="I12" s="23"/>
      <c r="J12" s="89" t="s">
        <v>9</v>
      </c>
      <c r="K12" s="90"/>
      <c r="L12" s="90"/>
      <c r="M12" s="90"/>
      <c r="N12" s="90"/>
      <c r="O12" s="90"/>
      <c r="P12" s="11" t="s">
        <v>8</v>
      </c>
      <c r="Q12" s="90" t="s">
        <v>19</v>
      </c>
      <c r="R12" s="90"/>
      <c r="S12" s="90"/>
      <c r="T12" s="90"/>
      <c r="U12" s="90"/>
      <c r="V12" s="91"/>
      <c r="W12" s="88" t="s">
        <v>108</v>
      </c>
      <c r="X12" s="88"/>
      <c r="Y12" s="88"/>
      <c r="Z12" s="93" t="s">
        <v>36</v>
      </c>
      <c r="AA12" s="93"/>
      <c r="AB12" s="93"/>
    </row>
    <row r="13" spans="1:28" ht="18.75" customHeight="1">
      <c r="A13" s="92" t="s">
        <v>14</v>
      </c>
      <c r="B13" s="92"/>
      <c r="C13" s="92"/>
      <c r="D13" s="92"/>
      <c r="E13" s="92"/>
      <c r="F13" s="21">
        <v>0.6458333333333334</v>
      </c>
      <c r="G13" s="22"/>
      <c r="H13" s="22"/>
      <c r="I13" s="23"/>
      <c r="J13" s="89" t="s">
        <v>16</v>
      </c>
      <c r="K13" s="90"/>
      <c r="L13" s="90"/>
      <c r="M13" s="90"/>
      <c r="N13" s="90"/>
      <c r="O13" s="90"/>
      <c r="P13" s="11" t="s">
        <v>8</v>
      </c>
      <c r="Q13" s="90" t="s">
        <v>35</v>
      </c>
      <c r="R13" s="90"/>
      <c r="S13" s="90"/>
      <c r="T13" s="90"/>
      <c r="U13" s="90"/>
      <c r="V13" s="90"/>
      <c r="W13" s="93" t="s">
        <v>9</v>
      </c>
      <c r="X13" s="93"/>
      <c r="Y13" s="93"/>
      <c r="Z13" s="107" t="s">
        <v>19</v>
      </c>
      <c r="AA13" s="107"/>
      <c r="AB13" s="107"/>
    </row>
    <row r="14" ht="18.75" customHeight="1"/>
    <row r="15" spans="1:42" ht="45" customHeight="1">
      <c r="A15" s="31"/>
      <c r="B15" s="32"/>
      <c r="C15" s="33"/>
      <c r="D15" s="34" t="s">
        <v>16</v>
      </c>
      <c r="E15" s="35"/>
      <c r="F15" s="36"/>
      <c r="G15" s="34" t="s">
        <v>9</v>
      </c>
      <c r="H15" s="35"/>
      <c r="I15" s="36"/>
      <c r="J15" s="108" t="s">
        <v>108</v>
      </c>
      <c r="K15" s="109"/>
      <c r="L15" s="110"/>
      <c r="M15" s="108" t="s">
        <v>19</v>
      </c>
      <c r="N15" s="109"/>
      <c r="O15" s="110"/>
      <c r="P15" s="94" t="s">
        <v>35</v>
      </c>
      <c r="Q15" s="95"/>
      <c r="R15" s="96"/>
      <c r="S15" s="29" t="s">
        <v>41</v>
      </c>
      <c r="T15" s="29"/>
      <c r="U15" s="30"/>
      <c r="V15" s="28" t="s">
        <v>42</v>
      </c>
      <c r="W15" s="29"/>
      <c r="X15" s="30"/>
      <c r="Y15" s="28" t="s">
        <v>43</v>
      </c>
      <c r="Z15" s="29"/>
      <c r="AA15" s="29"/>
      <c r="AB15" s="43" t="s">
        <v>44</v>
      </c>
      <c r="AC15" s="44"/>
      <c r="AD15" s="45"/>
      <c r="AE15" s="28" t="s">
        <v>45</v>
      </c>
      <c r="AF15" s="29"/>
      <c r="AG15" s="30"/>
      <c r="AH15" s="28" t="s">
        <v>46</v>
      </c>
      <c r="AI15" s="29"/>
      <c r="AJ15" s="30"/>
      <c r="AK15" s="28" t="s">
        <v>47</v>
      </c>
      <c r="AL15" s="29"/>
      <c r="AM15" s="30"/>
      <c r="AN15" s="43" t="s">
        <v>48</v>
      </c>
      <c r="AO15" s="44"/>
      <c r="AP15" s="45"/>
    </row>
    <row r="16" spans="1:42" ht="15" customHeight="1">
      <c r="A16" s="55" t="str">
        <f>D15</f>
        <v>桜が丘</v>
      </c>
      <c r="B16" s="56"/>
      <c r="C16" s="57"/>
      <c r="D16" s="64"/>
      <c r="E16" s="65"/>
      <c r="F16" s="66"/>
      <c r="G16" s="73" t="str">
        <f>IF(OR(G17="",I17=""),"",IF(G17&gt;I17,"○",IF(G17&lt;I17,"×",IF(G17=I17,"△"))))</f>
        <v>○</v>
      </c>
      <c r="H16" s="74"/>
      <c r="I16" s="75"/>
      <c r="J16" s="73" t="str">
        <f>IF(OR(J17="",L17=""),"",IF(J17&gt;L17,"○",IF(J17&lt;L17,"×",IF(J17=L17,"△"))))</f>
        <v>○</v>
      </c>
      <c r="K16" s="74"/>
      <c r="L16" s="75"/>
      <c r="M16" s="73" t="str">
        <f>IF(OR(M17="",O17=""),"",IF(M17&gt;O17,"○",IF(M17&lt;O17,"×",IF(M17=O17,"△"))))</f>
        <v>○</v>
      </c>
      <c r="N16" s="74"/>
      <c r="O16" s="75"/>
      <c r="P16" s="73" t="str">
        <f>IF(OR(P17="",R17=""),"",IF(P17&gt;R17,"○",IF(P17&lt;R17,"×",IF(P17=R17,"△"))))</f>
        <v>○</v>
      </c>
      <c r="Q16" s="74"/>
      <c r="R16" s="75"/>
      <c r="S16" s="28">
        <f>COUNTIF(D16:R16,"○")</f>
        <v>4</v>
      </c>
      <c r="T16" s="29"/>
      <c r="U16" s="30"/>
      <c r="V16" s="28">
        <f>COUNTIF(D16:R16,"△")</f>
        <v>0</v>
      </c>
      <c r="W16" s="29"/>
      <c r="X16" s="30"/>
      <c r="Y16" s="28">
        <f>COUNTIF(D16:R16,"×")</f>
        <v>0</v>
      </c>
      <c r="Z16" s="29"/>
      <c r="AA16" s="30"/>
      <c r="AB16" s="46">
        <f>(S16*3)+V16+(Y16/100)</f>
        <v>12</v>
      </c>
      <c r="AC16" s="47"/>
      <c r="AD16" s="48"/>
      <c r="AE16" s="28">
        <f>SUM(G17+J17+M17+P17)</f>
        <v>27</v>
      </c>
      <c r="AF16" s="29"/>
      <c r="AG16" s="30"/>
      <c r="AH16" s="28">
        <f>SUM(-I17-L17-O17-R17)</f>
        <v>-16</v>
      </c>
      <c r="AI16" s="29"/>
      <c r="AJ16" s="30"/>
      <c r="AK16" s="28">
        <f>SUM(AE16:AJ17)</f>
        <v>11</v>
      </c>
      <c r="AL16" s="29"/>
      <c r="AM16" s="30"/>
      <c r="AN16" s="46">
        <v>1</v>
      </c>
      <c r="AO16" s="47"/>
      <c r="AP16" s="48"/>
    </row>
    <row r="17" spans="1:42" ht="15" customHeight="1">
      <c r="A17" s="58"/>
      <c r="B17" s="59"/>
      <c r="C17" s="60"/>
      <c r="D17" s="67"/>
      <c r="E17" s="68"/>
      <c r="F17" s="69"/>
      <c r="G17" s="5">
        <v>11</v>
      </c>
      <c r="H17" s="6" t="s">
        <v>49</v>
      </c>
      <c r="I17" s="7">
        <v>5</v>
      </c>
      <c r="J17" s="5">
        <v>7</v>
      </c>
      <c r="K17" s="6" t="s">
        <v>49</v>
      </c>
      <c r="L17" s="7">
        <v>6</v>
      </c>
      <c r="M17" s="5">
        <v>4</v>
      </c>
      <c r="N17" s="6" t="s">
        <v>49</v>
      </c>
      <c r="O17" s="7">
        <v>1</v>
      </c>
      <c r="P17" s="5">
        <v>5</v>
      </c>
      <c r="Q17" s="6" t="s">
        <v>49</v>
      </c>
      <c r="R17" s="7">
        <v>4</v>
      </c>
      <c r="S17" s="37"/>
      <c r="T17" s="38"/>
      <c r="U17" s="39"/>
      <c r="V17" s="37"/>
      <c r="W17" s="38"/>
      <c r="X17" s="39"/>
      <c r="Y17" s="37"/>
      <c r="Z17" s="38"/>
      <c r="AA17" s="39"/>
      <c r="AB17" s="49"/>
      <c r="AC17" s="50"/>
      <c r="AD17" s="51"/>
      <c r="AE17" s="37"/>
      <c r="AF17" s="38"/>
      <c r="AG17" s="39"/>
      <c r="AH17" s="37"/>
      <c r="AI17" s="38"/>
      <c r="AJ17" s="39"/>
      <c r="AK17" s="37"/>
      <c r="AL17" s="38"/>
      <c r="AM17" s="39"/>
      <c r="AN17" s="49"/>
      <c r="AO17" s="50"/>
      <c r="AP17" s="51"/>
    </row>
    <row r="18" spans="1:42" ht="15" customHeight="1">
      <c r="A18" s="61"/>
      <c r="B18" s="62"/>
      <c r="C18" s="63"/>
      <c r="D18" s="70"/>
      <c r="E18" s="71"/>
      <c r="F18" s="72"/>
      <c r="G18" s="76"/>
      <c r="H18" s="77"/>
      <c r="I18" s="78"/>
      <c r="J18" s="76"/>
      <c r="K18" s="77"/>
      <c r="L18" s="78"/>
      <c r="M18" s="76"/>
      <c r="N18" s="77"/>
      <c r="O18" s="78"/>
      <c r="P18" s="76"/>
      <c r="Q18" s="77"/>
      <c r="R18" s="78"/>
      <c r="S18" s="40"/>
      <c r="T18" s="41"/>
      <c r="U18" s="42"/>
      <c r="V18" s="40"/>
      <c r="W18" s="41"/>
      <c r="X18" s="42"/>
      <c r="Y18" s="40"/>
      <c r="Z18" s="41"/>
      <c r="AA18" s="42"/>
      <c r="AB18" s="52"/>
      <c r="AC18" s="53"/>
      <c r="AD18" s="54"/>
      <c r="AE18" s="40"/>
      <c r="AF18" s="41"/>
      <c r="AG18" s="42"/>
      <c r="AH18" s="40"/>
      <c r="AI18" s="41"/>
      <c r="AJ18" s="42"/>
      <c r="AK18" s="40"/>
      <c r="AL18" s="41"/>
      <c r="AM18" s="42"/>
      <c r="AN18" s="52"/>
      <c r="AO18" s="53"/>
      <c r="AP18" s="54"/>
    </row>
    <row r="19" spans="1:42" ht="15" customHeight="1">
      <c r="A19" s="55" t="str">
        <f>G15</f>
        <v>水原</v>
      </c>
      <c r="B19" s="56"/>
      <c r="C19" s="57"/>
      <c r="D19" s="73" t="str">
        <f>IF(OR(G17="",I17=""),"",IF(D20&gt;F20,"○",IF(D20&lt;F20,"×",IF(D20=F20,"△"))))</f>
        <v>×</v>
      </c>
      <c r="E19" s="74"/>
      <c r="F19" s="75"/>
      <c r="G19" s="64">
        <f>IF(OR(G20="",I20=""),"",IF(G20&gt;=I20,"○",IF(G20&lt;=I20,"×",IF(G20=I20,"△"))))</f>
      </c>
      <c r="H19" s="65"/>
      <c r="I19" s="66"/>
      <c r="J19" s="73" t="str">
        <f>IF(OR(J20="",L20=""),"",IF(J20&gt;L20,"○",IF(J20&lt;L20,"×",IF(J20=L20,"△"))))</f>
        <v>×</v>
      </c>
      <c r="K19" s="74"/>
      <c r="L19" s="75"/>
      <c r="M19" s="73" t="str">
        <f>IF(OR(M20="",O20=""),"",IF(M20&gt;O20,"○",IF(M20&lt;O20,"×",IF(M20=O20,"△"))))</f>
        <v>○</v>
      </c>
      <c r="N19" s="74"/>
      <c r="O19" s="75"/>
      <c r="P19" s="73" t="str">
        <f>IF(OR(P20="",R20=""),"",IF(P20&gt;R20,"○",IF(P20&lt;R20,"×",IF(P20=R20,"△"))))</f>
        <v>○</v>
      </c>
      <c r="Q19" s="74"/>
      <c r="R19" s="75"/>
      <c r="S19" s="28">
        <f>COUNTIF(D19:R19,"○")</f>
        <v>2</v>
      </c>
      <c r="T19" s="29"/>
      <c r="U19" s="30"/>
      <c r="V19" s="28">
        <f>COUNTIF(D19:R19,"△")</f>
        <v>0</v>
      </c>
      <c r="W19" s="29"/>
      <c r="X19" s="30"/>
      <c r="Y19" s="28">
        <f>COUNTIF(D19:R19,"×")</f>
        <v>2</v>
      </c>
      <c r="Z19" s="29"/>
      <c r="AA19" s="30"/>
      <c r="AB19" s="46">
        <f>(S19*3)+V19+(Y19/100)</f>
        <v>6.02</v>
      </c>
      <c r="AC19" s="47"/>
      <c r="AD19" s="48"/>
      <c r="AE19" s="28">
        <f>SUM(I17+J20+M20+P20)</f>
        <v>22</v>
      </c>
      <c r="AF19" s="29"/>
      <c r="AG19" s="30"/>
      <c r="AH19" s="28">
        <f>SUM(-G17-L20-O20-R20)</f>
        <v>-25</v>
      </c>
      <c r="AI19" s="29"/>
      <c r="AJ19" s="30"/>
      <c r="AK19" s="28">
        <f>SUM(AE19:AJ20)</f>
        <v>-3</v>
      </c>
      <c r="AL19" s="29"/>
      <c r="AM19" s="30"/>
      <c r="AN19" s="46">
        <v>3</v>
      </c>
      <c r="AO19" s="47"/>
      <c r="AP19" s="48"/>
    </row>
    <row r="20" spans="1:42" ht="15" customHeight="1">
      <c r="A20" s="58"/>
      <c r="B20" s="59"/>
      <c r="C20" s="60"/>
      <c r="D20" s="8">
        <f>IF(I17="","",I17)</f>
        <v>5</v>
      </c>
      <c r="E20" s="9" t="s">
        <v>50</v>
      </c>
      <c r="F20" s="10">
        <f>IF(G17="","",G17)</f>
        <v>11</v>
      </c>
      <c r="G20" s="67"/>
      <c r="H20" s="68"/>
      <c r="I20" s="69"/>
      <c r="J20" s="5">
        <v>2</v>
      </c>
      <c r="K20" s="6" t="s">
        <v>50</v>
      </c>
      <c r="L20" s="7">
        <v>12</v>
      </c>
      <c r="M20" s="5">
        <v>8</v>
      </c>
      <c r="N20" s="6" t="s">
        <v>50</v>
      </c>
      <c r="O20" s="7">
        <v>0</v>
      </c>
      <c r="P20" s="5">
        <v>7</v>
      </c>
      <c r="Q20" s="6" t="s">
        <v>50</v>
      </c>
      <c r="R20" s="7">
        <v>2</v>
      </c>
      <c r="S20" s="37"/>
      <c r="T20" s="38"/>
      <c r="U20" s="39"/>
      <c r="V20" s="37"/>
      <c r="W20" s="38"/>
      <c r="X20" s="39"/>
      <c r="Y20" s="37"/>
      <c r="Z20" s="38"/>
      <c r="AA20" s="39"/>
      <c r="AB20" s="49"/>
      <c r="AC20" s="50"/>
      <c r="AD20" s="51"/>
      <c r="AE20" s="37"/>
      <c r="AF20" s="38"/>
      <c r="AG20" s="39"/>
      <c r="AH20" s="37"/>
      <c r="AI20" s="38"/>
      <c r="AJ20" s="39"/>
      <c r="AK20" s="37"/>
      <c r="AL20" s="38"/>
      <c r="AM20" s="39"/>
      <c r="AN20" s="49"/>
      <c r="AO20" s="50"/>
      <c r="AP20" s="51"/>
    </row>
    <row r="21" spans="1:42" ht="15" customHeight="1">
      <c r="A21" s="61"/>
      <c r="B21" s="62"/>
      <c r="C21" s="63"/>
      <c r="D21" s="79" t="str">
        <f>IF($G$18&lt;&gt;"",TEXT($G$18,"m月d日")," ")</f>
        <v> </v>
      </c>
      <c r="E21" s="80"/>
      <c r="F21" s="81"/>
      <c r="G21" s="70"/>
      <c r="H21" s="71"/>
      <c r="I21" s="72"/>
      <c r="J21" s="76"/>
      <c r="K21" s="77"/>
      <c r="L21" s="78"/>
      <c r="M21" s="76"/>
      <c r="N21" s="77"/>
      <c r="O21" s="78"/>
      <c r="P21" s="76"/>
      <c r="Q21" s="77"/>
      <c r="R21" s="78"/>
      <c r="S21" s="40"/>
      <c r="T21" s="41"/>
      <c r="U21" s="42"/>
      <c r="V21" s="40"/>
      <c r="W21" s="41"/>
      <c r="X21" s="42"/>
      <c r="Y21" s="40"/>
      <c r="Z21" s="41"/>
      <c r="AA21" s="42"/>
      <c r="AB21" s="52"/>
      <c r="AC21" s="53"/>
      <c r="AD21" s="54"/>
      <c r="AE21" s="40"/>
      <c r="AF21" s="41"/>
      <c r="AG21" s="42"/>
      <c r="AH21" s="40"/>
      <c r="AI21" s="41"/>
      <c r="AJ21" s="42"/>
      <c r="AK21" s="40"/>
      <c r="AL21" s="41"/>
      <c r="AM21" s="42"/>
      <c r="AN21" s="52"/>
      <c r="AO21" s="53"/>
      <c r="AP21" s="54"/>
    </row>
    <row r="22" spans="1:42" ht="15" customHeight="1">
      <c r="A22" s="111" t="str">
        <f>J15</f>
        <v>加茂南蒲</v>
      </c>
      <c r="B22" s="112"/>
      <c r="C22" s="113"/>
      <c r="D22" s="73" t="str">
        <f>IF(OR(J17="",L17=""),"",IF(D23&gt;F23,"○",IF(D23=F23,"△",IF(D23&lt;F23,"×"))))</f>
        <v>×</v>
      </c>
      <c r="E22" s="74"/>
      <c r="F22" s="75"/>
      <c r="G22" s="73" t="str">
        <f>IF(OR(J20="",L20=""),"",IF(G23&gt;I23,"○",IF(G23=I23,"△",IF(G23&lt;I23,"×"))))</f>
        <v>○</v>
      </c>
      <c r="H22" s="74"/>
      <c r="I22" s="75"/>
      <c r="J22" s="64"/>
      <c r="K22" s="65"/>
      <c r="L22" s="66"/>
      <c r="M22" s="73" t="str">
        <f>IF(OR(M23="",O23=""),"",IF(M23&gt;O23,"○",IF(M23=O23,"△",IF(M23&lt;O23,"×"))))</f>
        <v>○</v>
      </c>
      <c r="N22" s="74"/>
      <c r="O22" s="75"/>
      <c r="P22" s="73" t="str">
        <f>IF(OR(P23="",R23=""),"",IF(P23&gt;R23,"○",IF(P23=R23,"△",IF(P23&lt;R23,"×"))))</f>
        <v>○</v>
      </c>
      <c r="Q22" s="74"/>
      <c r="R22" s="75"/>
      <c r="S22" s="28">
        <f>COUNTIF(D22:R22,"○")</f>
        <v>3</v>
      </c>
      <c r="T22" s="29"/>
      <c r="U22" s="30"/>
      <c r="V22" s="28">
        <f>COUNTIF(D22:R22,"△")</f>
        <v>0</v>
      </c>
      <c r="W22" s="29"/>
      <c r="X22" s="30"/>
      <c r="Y22" s="28">
        <f>COUNTIF(D22:R22,"×")</f>
        <v>1</v>
      </c>
      <c r="Z22" s="29"/>
      <c r="AA22" s="30"/>
      <c r="AB22" s="46">
        <f>(S22*3)+V22+(Y22/100)</f>
        <v>9.01</v>
      </c>
      <c r="AC22" s="47"/>
      <c r="AD22" s="48"/>
      <c r="AE22" s="28">
        <f>SUM(L20+L17+M23+P23)</f>
        <v>34</v>
      </c>
      <c r="AF22" s="29"/>
      <c r="AG22" s="30"/>
      <c r="AH22" s="28">
        <f>SUM(-J17-J20-O23-R23)</f>
        <v>-14</v>
      </c>
      <c r="AI22" s="29"/>
      <c r="AJ22" s="30"/>
      <c r="AK22" s="28">
        <f>SUM(AE22:AJ23)</f>
        <v>20</v>
      </c>
      <c r="AL22" s="29"/>
      <c r="AM22" s="30"/>
      <c r="AN22" s="46">
        <v>2</v>
      </c>
      <c r="AO22" s="47"/>
      <c r="AP22" s="48"/>
    </row>
    <row r="23" spans="1:42" ht="15" customHeight="1">
      <c r="A23" s="114"/>
      <c r="B23" s="115"/>
      <c r="C23" s="116"/>
      <c r="D23" s="8">
        <f>IF(L17="","",L17)</f>
        <v>6</v>
      </c>
      <c r="E23" s="9" t="s">
        <v>51</v>
      </c>
      <c r="F23" s="10">
        <f>IF(J17="","",J17)</f>
        <v>7</v>
      </c>
      <c r="G23" s="8">
        <f>IF(L20="","",L20)</f>
        <v>12</v>
      </c>
      <c r="H23" s="9" t="s">
        <v>51</v>
      </c>
      <c r="I23" s="10">
        <f>IF(J20="","",J20)</f>
        <v>2</v>
      </c>
      <c r="J23" s="67"/>
      <c r="K23" s="68"/>
      <c r="L23" s="69"/>
      <c r="M23" s="5">
        <v>7</v>
      </c>
      <c r="N23" s="6" t="s">
        <v>51</v>
      </c>
      <c r="O23" s="7">
        <v>3</v>
      </c>
      <c r="P23" s="5">
        <v>9</v>
      </c>
      <c r="Q23" s="6" t="s">
        <v>51</v>
      </c>
      <c r="R23" s="7">
        <v>2</v>
      </c>
      <c r="S23" s="37"/>
      <c r="T23" s="38"/>
      <c r="U23" s="39"/>
      <c r="V23" s="37"/>
      <c r="W23" s="38"/>
      <c r="X23" s="39"/>
      <c r="Y23" s="37"/>
      <c r="Z23" s="38"/>
      <c r="AA23" s="39"/>
      <c r="AB23" s="49"/>
      <c r="AC23" s="50"/>
      <c r="AD23" s="51"/>
      <c r="AE23" s="37"/>
      <c r="AF23" s="38"/>
      <c r="AG23" s="39"/>
      <c r="AH23" s="37"/>
      <c r="AI23" s="38"/>
      <c r="AJ23" s="39"/>
      <c r="AK23" s="37"/>
      <c r="AL23" s="38"/>
      <c r="AM23" s="39"/>
      <c r="AN23" s="49"/>
      <c r="AO23" s="50"/>
      <c r="AP23" s="51"/>
    </row>
    <row r="24" spans="1:42" ht="15" customHeight="1">
      <c r="A24" s="117"/>
      <c r="B24" s="118"/>
      <c r="C24" s="119"/>
      <c r="D24" s="79" t="str">
        <f>IF($J$18&lt;&gt;"",TEXT($J$18,"m月d日")," ")</f>
        <v> </v>
      </c>
      <c r="E24" s="80"/>
      <c r="F24" s="81"/>
      <c r="G24" s="79" t="str">
        <f>IF($J$21&lt;&gt;"",TEXT($J$21,"m月d日")," ")</f>
        <v> </v>
      </c>
      <c r="H24" s="80"/>
      <c r="I24" s="81"/>
      <c r="J24" s="70"/>
      <c r="K24" s="71"/>
      <c r="L24" s="72"/>
      <c r="M24" s="76"/>
      <c r="N24" s="77"/>
      <c r="O24" s="78"/>
      <c r="P24" s="76"/>
      <c r="Q24" s="77"/>
      <c r="R24" s="78"/>
      <c r="S24" s="40"/>
      <c r="T24" s="41"/>
      <c r="U24" s="42"/>
      <c r="V24" s="40"/>
      <c r="W24" s="41"/>
      <c r="X24" s="42"/>
      <c r="Y24" s="40"/>
      <c r="Z24" s="41"/>
      <c r="AA24" s="42"/>
      <c r="AB24" s="52"/>
      <c r="AC24" s="53"/>
      <c r="AD24" s="54"/>
      <c r="AE24" s="40"/>
      <c r="AF24" s="41"/>
      <c r="AG24" s="42"/>
      <c r="AH24" s="40"/>
      <c r="AI24" s="41"/>
      <c r="AJ24" s="42"/>
      <c r="AK24" s="40"/>
      <c r="AL24" s="41"/>
      <c r="AM24" s="42"/>
      <c r="AN24" s="52"/>
      <c r="AO24" s="53"/>
      <c r="AP24" s="54"/>
    </row>
    <row r="25" spans="1:42" ht="15" customHeight="1">
      <c r="A25" s="111" t="str">
        <f>M15</f>
        <v>五十公野</v>
      </c>
      <c r="B25" s="112"/>
      <c r="C25" s="113"/>
      <c r="D25" s="73" t="str">
        <f>IF(OR(M17="",O17=""),"",IF(D26&gt;F26,"○",IF(D26&lt;F26,"×",IF(D26=F26,"△"))))</f>
        <v>×</v>
      </c>
      <c r="E25" s="74"/>
      <c r="F25" s="75"/>
      <c r="G25" s="73" t="str">
        <f>IF(OR(M20="",O20=""),"",IF(G26&gt;I26,"○",IF(G26&lt;I26,"×",IF(G26=I26,"△"))))</f>
        <v>×</v>
      </c>
      <c r="H25" s="74"/>
      <c r="I25" s="75"/>
      <c r="J25" s="73" t="str">
        <f>IF(OR(M23="",O23=""),"",IF(J26&gt;L26,"○",IF(J26&lt;L26,"×",IF(J26=L26,"△"))))</f>
        <v>×</v>
      </c>
      <c r="K25" s="74"/>
      <c r="L25" s="75"/>
      <c r="M25" s="64"/>
      <c r="N25" s="65"/>
      <c r="O25" s="66"/>
      <c r="P25" s="73" t="str">
        <f>IF(OR(P26="",R26=""),"",IF(P26&gt;R26,"○",IF(P26&lt;R26,"×",IF(P26=R26,"△"))))</f>
        <v>○</v>
      </c>
      <c r="Q25" s="74"/>
      <c r="R25" s="75"/>
      <c r="S25" s="28">
        <f>COUNTIF(D25:R25,"○")</f>
        <v>1</v>
      </c>
      <c r="T25" s="29"/>
      <c r="U25" s="30"/>
      <c r="V25" s="28">
        <f>COUNTIF(D25:R25,"△")</f>
        <v>0</v>
      </c>
      <c r="W25" s="29"/>
      <c r="X25" s="30"/>
      <c r="Y25" s="28">
        <f>COUNTIF(D25:R25,"×")</f>
        <v>3</v>
      </c>
      <c r="Z25" s="29"/>
      <c r="AA25" s="30"/>
      <c r="AB25" s="46">
        <f>(S25*3)+V25+(Y25/100)</f>
        <v>3.03</v>
      </c>
      <c r="AC25" s="47"/>
      <c r="AD25" s="48"/>
      <c r="AE25" s="28">
        <f>SUM(O17+O20+O23+P26)</f>
        <v>8</v>
      </c>
      <c r="AF25" s="29"/>
      <c r="AG25" s="30"/>
      <c r="AH25" s="28">
        <f>SUM(-M17-M20-M23-R26)</f>
        <v>-20</v>
      </c>
      <c r="AI25" s="29"/>
      <c r="AJ25" s="30"/>
      <c r="AK25" s="28">
        <f>SUM(AE25:AJ26)</f>
        <v>-12</v>
      </c>
      <c r="AL25" s="29"/>
      <c r="AM25" s="30"/>
      <c r="AN25" s="46">
        <v>4</v>
      </c>
      <c r="AO25" s="47"/>
      <c r="AP25" s="48"/>
    </row>
    <row r="26" spans="1:42" ht="15" customHeight="1">
      <c r="A26" s="114"/>
      <c r="B26" s="115"/>
      <c r="C26" s="116"/>
      <c r="D26" s="8">
        <f>IF(O17="","",O17)</f>
        <v>1</v>
      </c>
      <c r="E26" s="9" t="s">
        <v>52</v>
      </c>
      <c r="F26" s="10">
        <f>IF(M17="","",M17)</f>
        <v>4</v>
      </c>
      <c r="G26" s="8">
        <f>IF(O20="","",O20)</f>
        <v>0</v>
      </c>
      <c r="H26" s="9" t="s">
        <v>52</v>
      </c>
      <c r="I26" s="10">
        <f>IF(M20="","",M20)</f>
        <v>8</v>
      </c>
      <c r="J26" s="8">
        <f>IF(O23="","",O23)</f>
        <v>3</v>
      </c>
      <c r="K26" s="9" t="s">
        <v>52</v>
      </c>
      <c r="L26" s="10">
        <f>IF(M23="","",M23)</f>
        <v>7</v>
      </c>
      <c r="M26" s="67"/>
      <c r="N26" s="68"/>
      <c r="O26" s="69"/>
      <c r="P26" s="5">
        <v>4</v>
      </c>
      <c r="Q26" s="6" t="s">
        <v>52</v>
      </c>
      <c r="R26" s="7">
        <v>1</v>
      </c>
      <c r="S26" s="37"/>
      <c r="T26" s="38"/>
      <c r="U26" s="39"/>
      <c r="V26" s="37"/>
      <c r="W26" s="38"/>
      <c r="X26" s="39"/>
      <c r="Y26" s="37"/>
      <c r="Z26" s="38"/>
      <c r="AA26" s="39"/>
      <c r="AB26" s="49"/>
      <c r="AC26" s="50"/>
      <c r="AD26" s="51"/>
      <c r="AE26" s="37"/>
      <c r="AF26" s="38"/>
      <c r="AG26" s="39"/>
      <c r="AH26" s="37"/>
      <c r="AI26" s="38"/>
      <c r="AJ26" s="39"/>
      <c r="AK26" s="37"/>
      <c r="AL26" s="38"/>
      <c r="AM26" s="39"/>
      <c r="AN26" s="49"/>
      <c r="AO26" s="50"/>
      <c r="AP26" s="51"/>
    </row>
    <row r="27" spans="1:42" ht="15" customHeight="1">
      <c r="A27" s="117"/>
      <c r="B27" s="118"/>
      <c r="C27" s="119"/>
      <c r="D27" s="82" t="str">
        <f>IF($M$18&lt;&gt;"",TEXT($M$18,"m月d日")," ")</f>
        <v> </v>
      </c>
      <c r="E27" s="83"/>
      <c r="F27" s="84"/>
      <c r="G27" s="82" t="str">
        <f>IF($M$21&lt;&gt;"",TEXT($M$21,"m月d日")," ")</f>
        <v> </v>
      </c>
      <c r="H27" s="83"/>
      <c r="I27" s="84"/>
      <c r="J27" s="82" t="str">
        <f>IF($M$24&lt;&gt;"",TEXT($M$24,"m月d日")," ")</f>
        <v> </v>
      </c>
      <c r="K27" s="83"/>
      <c r="L27" s="84"/>
      <c r="M27" s="70"/>
      <c r="N27" s="71"/>
      <c r="O27" s="72"/>
      <c r="P27" s="85"/>
      <c r="Q27" s="86"/>
      <c r="R27" s="87"/>
      <c r="S27" s="40"/>
      <c r="T27" s="41"/>
      <c r="U27" s="42"/>
      <c r="V27" s="40"/>
      <c r="W27" s="41"/>
      <c r="X27" s="42"/>
      <c r="Y27" s="40"/>
      <c r="Z27" s="41"/>
      <c r="AA27" s="42"/>
      <c r="AB27" s="52"/>
      <c r="AC27" s="53"/>
      <c r="AD27" s="54"/>
      <c r="AE27" s="40"/>
      <c r="AF27" s="41"/>
      <c r="AG27" s="42"/>
      <c r="AH27" s="40"/>
      <c r="AI27" s="41"/>
      <c r="AJ27" s="42"/>
      <c r="AK27" s="40"/>
      <c r="AL27" s="41"/>
      <c r="AM27" s="42"/>
      <c r="AN27" s="52"/>
      <c r="AO27" s="53"/>
      <c r="AP27" s="54"/>
    </row>
    <row r="28" spans="1:42" ht="15" customHeight="1">
      <c r="A28" s="97" t="str">
        <f>P15</f>
        <v>bandai12</v>
      </c>
      <c r="B28" s="98"/>
      <c r="C28" s="99"/>
      <c r="D28" s="73" t="str">
        <f>IF(OR(P17="",R17=""),"",IF(D29&gt;F29,"○",IF(D29&lt;F29,"×",IF(D29=F29,"△"))))</f>
        <v>×</v>
      </c>
      <c r="E28" s="74"/>
      <c r="F28" s="75"/>
      <c r="G28" s="73" t="str">
        <f>IF(OR(P20="",R20=""),"",IF(G29&gt;I29,"○",IF(G29&lt;I29,"×",IF(G29=I29,"△"))))</f>
        <v>×</v>
      </c>
      <c r="H28" s="74"/>
      <c r="I28" s="75"/>
      <c r="J28" s="73" t="str">
        <f>IF(OR(P23="",R23=""),"",IF(J29&gt;L29,"○",IF(J29&lt;L29,"×",IF(J29=L29,"△"))))</f>
        <v>×</v>
      </c>
      <c r="K28" s="74"/>
      <c r="L28" s="75"/>
      <c r="M28" s="73" t="str">
        <f>IF(OR(P26="",R26=""),"",IF(M29&gt;O29,"○",IF(M29&lt;O29,"×",IF(M29=O29,"△"))))</f>
        <v>×</v>
      </c>
      <c r="N28" s="74"/>
      <c r="O28" s="75"/>
      <c r="P28" s="64"/>
      <c r="Q28" s="65"/>
      <c r="R28" s="66"/>
      <c r="S28" s="28">
        <f>COUNTIF(D28:R28,"○")</f>
        <v>0</v>
      </c>
      <c r="T28" s="29"/>
      <c r="U28" s="30"/>
      <c r="V28" s="28">
        <f>COUNTIF(D28:R28,"△")</f>
        <v>0</v>
      </c>
      <c r="W28" s="29"/>
      <c r="X28" s="30"/>
      <c r="Y28" s="28">
        <f>COUNTIF(D28:R28,"×")</f>
        <v>4</v>
      </c>
      <c r="Z28" s="29"/>
      <c r="AA28" s="30"/>
      <c r="AB28" s="46">
        <f>(S28*3)+V28+(Y28/100)</f>
        <v>0.04</v>
      </c>
      <c r="AC28" s="47"/>
      <c r="AD28" s="48"/>
      <c r="AE28" s="28">
        <f>SUM(R17+R20+R23+R26)</f>
        <v>9</v>
      </c>
      <c r="AF28" s="29"/>
      <c r="AG28" s="30"/>
      <c r="AH28" s="28">
        <f>SUM(-P17-P20-P23-P26)</f>
        <v>-25</v>
      </c>
      <c r="AI28" s="29"/>
      <c r="AJ28" s="30"/>
      <c r="AK28" s="28">
        <f>SUM(AE28:AJ29)</f>
        <v>-16</v>
      </c>
      <c r="AL28" s="29"/>
      <c r="AM28" s="30"/>
      <c r="AN28" s="46">
        <v>5</v>
      </c>
      <c r="AO28" s="47"/>
      <c r="AP28" s="48"/>
    </row>
    <row r="29" spans="1:42" ht="15" customHeight="1">
      <c r="A29" s="100"/>
      <c r="B29" s="101"/>
      <c r="C29" s="102"/>
      <c r="D29" s="8">
        <f>IF(R17="","",R17)</f>
        <v>4</v>
      </c>
      <c r="E29" s="9" t="s">
        <v>51</v>
      </c>
      <c r="F29" s="10">
        <f>IF(P17="","",P17)</f>
        <v>5</v>
      </c>
      <c r="G29" s="8">
        <f>IF(R20="","",R20)</f>
        <v>2</v>
      </c>
      <c r="H29" s="9" t="s">
        <v>51</v>
      </c>
      <c r="I29" s="10">
        <f>IF(P20="","",P20)</f>
        <v>7</v>
      </c>
      <c r="J29" s="8">
        <f>IF(R23="","",R23)</f>
        <v>2</v>
      </c>
      <c r="K29" s="9" t="s">
        <v>51</v>
      </c>
      <c r="L29" s="10">
        <f>IF(P23="","",P23)</f>
        <v>9</v>
      </c>
      <c r="M29" s="8">
        <f>IF(R26="","",R26)</f>
        <v>1</v>
      </c>
      <c r="N29" s="9" t="s">
        <v>51</v>
      </c>
      <c r="O29" s="10">
        <f>IF(P26="","",P26)</f>
        <v>4</v>
      </c>
      <c r="P29" s="67"/>
      <c r="Q29" s="68"/>
      <c r="R29" s="69"/>
      <c r="S29" s="37"/>
      <c r="T29" s="38"/>
      <c r="U29" s="39"/>
      <c r="V29" s="37"/>
      <c r="W29" s="38"/>
      <c r="X29" s="39"/>
      <c r="Y29" s="37"/>
      <c r="Z29" s="38"/>
      <c r="AA29" s="39"/>
      <c r="AB29" s="49"/>
      <c r="AC29" s="50"/>
      <c r="AD29" s="51"/>
      <c r="AE29" s="37"/>
      <c r="AF29" s="38"/>
      <c r="AG29" s="39"/>
      <c r="AH29" s="37"/>
      <c r="AI29" s="38"/>
      <c r="AJ29" s="39"/>
      <c r="AK29" s="37"/>
      <c r="AL29" s="38"/>
      <c r="AM29" s="39"/>
      <c r="AN29" s="49"/>
      <c r="AO29" s="50"/>
      <c r="AP29" s="51"/>
    </row>
    <row r="30" spans="1:42" ht="15" customHeight="1">
      <c r="A30" s="103"/>
      <c r="B30" s="104"/>
      <c r="C30" s="105"/>
      <c r="D30" s="82" t="str">
        <f>IF($P$18&lt;&gt;"",TEXT($P$18,"m月d日")," ")</f>
        <v> </v>
      </c>
      <c r="E30" s="83"/>
      <c r="F30" s="84"/>
      <c r="G30" s="82" t="str">
        <f>IF($P$21&lt;&gt;"",TEXT($P$21,"m月d日")," ")</f>
        <v> </v>
      </c>
      <c r="H30" s="83"/>
      <c r="I30" s="84"/>
      <c r="J30" s="82" t="str">
        <f>IF($P$24&lt;&gt;"",TEXT($P$24,"m月d日")," ")</f>
        <v> </v>
      </c>
      <c r="K30" s="83"/>
      <c r="L30" s="84"/>
      <c r="M30" s="82" t="str">
        <f>IF($P$27&lt;&gt;"",TEXT($P$27,"m月d日")," ")</f>
        <v> </v>
      </c>
      <c r="N30" s="83"/>
      <c r="O30" s="84"/>
      <c r="P30" s="70"/>
      <c r="Q30" s="71"/>
      <c r="R30" s="72"/>
      <c r="S30" s="40"/>
      <c r="T30" s="41"/>
      <c r="U30" s="42"/>
      <c r="V30" s="40"/>
      <c r="W30" s="41"/>
      <c r="X30" s="42"/>
      <c r="Y30" s="40"/>
      <c r="Z30" s="41"/>
      <c r="AA30" s="42"/>
      <c r="AB30" s="52"/>
      <c r="AC30" s="53"/>
      <c r="AD30" s="54"/>
      <c r="AE30" s="40"/>
      <c r="AF30" s="41"/>
      <c r="AG30" s="42"/>
      <c r="AH30" s="40"/>
      <c r="AI30" s="41"/>
      <c r="AJ30" s="42"/>
      <c r="AK30" s="40"/>
      <c r="AL30" s="41"/>
      <c r="AM30" s="42"/>
      <c r="AN30" s="52"/>
      <c r="AO30" s="53"/>
      <c r="AP30" s="54"/>
    </row>
  </sheetData>
  <sheetProtection/>
  <mergeCells count="169">
    <mergeCell ref="AK28:AM30"/>
    <mergeCell ref="AN28:AP30"/>
    <mergeCell ref="D30:F30"/>
    <mergeCell ref="G30:I30"/>
    <mergeCell ref="J30:L30"/>
    <mergeCell ref="M30:O30"/>
    <mergeCell ref="S28:U30"/>
    <mergeCell ref="V28:X30"/>
    <mergeCell ref="Y28:AA30"/>
    <mergeCell ref="AB28:AD30"/>
    <mergeCell ref="AE28:AG30"/>
    <mergeCell ref="AH28:AJ30"/>
    <mergeCell ref="A28:C30"/>
    <mergeCell ref="D28:F28"/>
    <mergeCell ref="G28:I28"/>
    <mergeCell ref="J28:L28"/>
    <mergeCell ref="M28:O28"/>
    <mergeCell ref="P28:R30"/>
    <mergeCell ref="AK25:AM27"/>
    <mergeCell ref="AN25:AP27"/>
    <mergeCell ref="D27:F27"/>
    <mergeCell ref="G27:I27"/>
    <mergeCell ref="J27:L27"/>
    <mergeCell ref="P27:R27"/>
    <mergeCell ref="S25:U27"/>
    <mergeCell ref="V25:X27"/>
    <mergeCell ref="Y25:AA27"/>
    <mergeCell ref="AB25:AD27"/>
    <mergeCell ref="AE25:AG27"/>
    <mergeCell ref="AH25:AJ27"/>
    <mergeCell ref="A25:C27"/>
    <mergeCell ref="D25:F25"/>
    <mergeCell ref="G25:I25"/>
    <mergeCell ref="J25:L25"/>
    <mergeCell ref="M25:O27"/>
    <mergeCell ref="P25:R25"/>
    <mergeCell ref="AK22:AM24"/>
    <mergeCell ref="AN22:AP24"/>
    <mergeCell ref="D24:F24"/>
    <mergeCell ref="G24:I24"/>
    <mergeCell ref="M24:O24"/>
    <mergeCell ref="P24:R24"/>
    <mergeCell ref="S22:U24"/>
    <mergeCell ref="V22:X24"/>
    <mergeCell ref="Y22:AA24"/>
    <mergeCell ref="AB22:AD24"/>
    <mergeCell ref="AE22:AG24"/>
    <mergeCell ref="AH22:AJ24"/>
    <mergeCell ref="A22:C24"/>
    <mergeCell ref="D22:F22"/>
    <mergeCell ref="G22:I22"/>
    <mergeCell ref="J22:L24"/>
    <mergeCell ref="M22:O22"/>
    <mergeCell ref="P22:R22"/>
    <mergeCell ref="AK19:AM21"/>
    <mergeCell ref="AN19:AP21"/>
    <mergeCell ref="D21:F21"/>
    <mergeCell ref="J21:L21"/>
    <mergeCell ref="M21:O21"/>
    <mergeCell ref="P21:R21"/>
    <mergeCell ref="S19:U21"/>
    <mergeCell ref="V19:X21"/>
    <mergeCell ref="Y19:AA21"/>
    <mergeCell ref="AB19:AD21"/>
    <mergeCell ref="AE19:AG21"/>
    <mergeCell ref="AH19:AJ21"/>
    <mergeCell ref="G18:I18"/>
    <mergeCell ref="J18:L18"/>
    <mergeCell ref="M18:O18"/>
    <mergeCell ref="P18:R18"/>
    <mergeCell ref="Y16:AA18"/>
    <mergeCell ref="AB16:AD18"/>
    <mergeCell ref="AE16:AG18"/>
    <mergeCell ref="AH16:AJ18"/>
    <mergeCell ref="A19:C21"/>
    <mergeCell ref="D19:F19"/>
    <mergeCell ref="G19:I21"/>
    <mergeCell ref="J19:L19"/>
    <mergeCell ref="M19:O19"/>
    <mergeCell ref="P19:R19"/>
    <mergeCell ref="AK16:AM18"/>
    <mergeCell ref="AN16:AP18"/>
    <mergeCell ref="AK15:AM15"/>
    <mergeCell ref="AN15:AP15"/>
    <mergeCell ref="A16:C18"/>
    <mergeCell ref="D16:F18"/>
    <mergeCell ref="G16:I16"/>
    <mergeCell ref="J16:L16"/>
    <mergeCell ref="M16:O16"/>
    <mergeCell ref="P16:R16"/>
    <mergeCell ref="S16:U18"/>
    <mergeCell ref="V16:X18"/>
    <mergeCell ref="S15:U15"/>
    <mergeCell ref="V15:X15"/>
    <mergeCell ref="Y15:AA15"/>
    <mergeCell ref="AB15:AD15"/>
    <mergeCell ref="AE15:AG15"/>
    <mergeCell ref="AH15:AJ15"/>
    <mergeCell ref="A15:C15"/>
    <mergeCell ref="D15:F15"/>
    <mergeCell ref="G15:I15"/>
    <mergeCell ref="J15:L15"/>
    <mergeCell ref="M15:O15"/>
    <mergeCell ref="P15:R15"/>
    <mergeCell ref="A13:E13"/>
    <mergeCell ref="F13:I13"/>
    <mergeCell ref="J13:O13"/>
    <mergeCell ref="Q13:V13"/>
    <mergeCell ref="W13:Y13"/>
    <mergeCell ref="Z13:AB13"/>
    <mergeCell ref="A12:E12"/>
    <mergeCell ref="F12:I12"/>
    <mergeCell ref="J12:O12"/>
    <mergeCell ref="Q12:V12"/>
    <mergeCell ref="W12:Y12"/>
    <mergeCell ref="Z12:AB12"/>
    <mergeCell ref="A11:E11"/>
    <mergeCell ref="F11:I11"/>
    <mergeCell ref="J11:O11"/>
    <mergeCell ref="Q11:V11"/>
    <mergeCell ref="W11:Y11"/>
    <mergeCell ref="Z11:AB11"/>
    <mergeCell ref="A10:E10"/>
    <mergeCell ref="F10:I10"/>
    <mergeCell ref="J10:O10"/>
    <mergeCell ref="Q10:V10"/>
    <mergeCell ref="W10:Y10"/>
    <mergeCell ref="Z10:AB10"/>
    <mergeCell ref="A9:E9"/>
    <mergeCell ref="F9:I9"/>
    <mergeCell ref="J9:O9"/>
    <mergeCell ref="Q9:V9"/>
    <mergeCell ref="W9:Y9"/>
    <mergeCell ref="Z9:AB9"/>
    <mergeCell ref="A8:E8"/>
    <mergeCell ref="F8:I8"/>
    <mergeCell ref="J8:O8"/>
    <mergeCell ref="Q8:V8"/>
    <mergeCell ref="W8:Y8"/>
    <mergeCell ref="Z8:AB8"/>
    <mergeCell ref="A7:E7"/>
    <mergeCell ref="F7:I7"/>
    <mergeCell ref="J7:O7"/>
    <mergeCell ref="Q7:V7"/>
    <mergeCell ref="W7:Y7"/>
    <mergeCell ref="Z7:AB7"/>
    <mergeCell ref="A6:E6"/>
    <mergeCell ref="F6:I6"/>
    <mergeCell ref="J6:O6"/>
    <mergeCell ref="Q6:V6"/>
    <mergeCell ref="W6:Y6"/>
    <mergeCell ref="Z6:AB6"/>
    <mergeCell ref="Z4:AB4"/>
    <mergeCell ref="A5:E5"/>
    <mergeCell ref="F5:I5"/>
    <mergeCell ref="J5:O5"/>
    <mergeCell ref="Q5:V5"/>
    <mergeCell ref="W5:Y5"/>
    <mergeCell ref="Z5:AB5"/>
    <mergeCell ref="A3:E3"/>
    <mergeCell ref="F3:I3"/>
    <mergeCell ref="J3:V3"/>
    <mergeCell ref="W3:Y3"/>
    <mergeCell ref="Z3:AB3"/>
    <mergeCell ref="A4:E4"/>
    <mergeCell ref="F4:I4"/>
    <mergeCell ref="J4:O4"/>
    <mergeCell ref="Q4:V4"/>
    <mergeCell ref="W4:Y4"/>
  </mergeCells>
  <printOptions/>
  <pageMargins left="0.7" right="0.7" top="0.75" bottom="0.75" header="0.3" footer="0.3"/>
  <pageSetup fitToHeight="1" fitToWidth="1" horizontalDpi="300" verticalDpi="3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zoomScalePageLayoutView="0" workbookViewId="0" topLeftCell="A1">
      <selection activeCell="A1" sqref="A1:R1"/>
    </sheetView>
  </sheetViews>
  <sheetFormatPr defaultColWidth="2.50390625" defaultRowHeight="13.5"/>
  <cols>
    <col min="1" max="42" width="2.375" style="3" customWidth="1"/>
    <col min="43" max="16384" width="2.50390625" style="3" customWidth="1"/>
  </cols>
  <sheetData>
    <row r="1" spans="1:28" ht="18.75" customHeight="1">
      <c r="A1" s="120" t="s">
        <v>104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8.75" customHeight="1">
      <c r="A3" s="88" t="s">
        <v>100</v>
      </c>
      <c r="B3" s="88"/>
      <c r="C3" s="88"/>
      <c r="D3" s="88"/>
      <c r="E3" s="88"/>
      <c r="F3" s="89" t="s">
        <v>0</v>
      </c>
      <c r="G3" s="90"/>
      <c r="H3" s="90"/>
      <c r="I3" s="91"/>
      <c r="J3" s="89" t="s">
        <v>1</v>
      </c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  <c r="W3" s="88" t="s">
        <v>15</v>
      </c>
      <c r="X3" s="88"/>
      <c r="Y3" s="88"/>
      <c r="Z3" s="89" t="s">
        <v>15</v>
      </c>
      <c r="AA3" s="90"/>
      <c r="AB3" s="91"/>
    </row>
    <row r="4" spans="1:28" ht="18.75" customHeight="1">
      <c r="A4" s="92" t="s">
        <v>2</v>
      </c>
      <c r="B4" s="92"/>
      <c r="C4" s="92"/>
      <c r="D4" s="92"/>
      <c r="E4" s="92"/>
      <c r="F4" s="21">
        <v>0.3958333333333333</v>
      </c>
      <c r="G4" s="22"/>
      <c r="H4" s="22"/>
      <c r="I4" s="23"/>
      <c r="J4" s="89" t="s">
        <v>34</v>
      </c>
      <c r="K4" s="90"/>
      <c r="L4" s="90"/>
      <c r="M4" s="90"/>
      <c r="N4" s="90"/>
      <c r="O4" s="90"/>
      <c r="P4" s="11" t="s">
        <v>8</v>
      </c>
      <c r="Q4" s="90" t="s">
        <v>18</v>
      </c>
      <c r="R4" s="90"/>
      <c r="S4" s="90"/>
      <c r="T4" s="90"/>
      <c r="U4" s="90"/>
      <c r="V4" s="91"/>
      <c r="W4" s="88" t="s">
        <v>110</v>
      </c>
      <c r="X4" s="88"/>
      <c r="Y4" s="88"/>
      <c r="Z4" s="88" t="s">
        <v>17</v>
      </c>
      <c r="AA4" s="88"/>
      <c r="AB4" s="88"/>
    </row>
    <row r="5" spans="1:28" ht="18.75" customHeight="1">
      <c r="A5" s="92" t="s">
        <v>3</v>
      </c>
      <c r="B5" s="92"/>
      <c r="C5" s="92"/>
      <c r="D5" s="92"/>
      <c r="E5" s="92"/>
      <c r="F5" s="21">
        <v>0.4236111111111111</v>
      </c>
      <c r="G5" s="22"/>
      <c r="H5" s="22"/>
      <c r="I5" s="23"/>
      <c r="J5" s="89" t="s">
        <v>26</v>
      </c>
      <c r="K5" s="90"/>
      <c r="L5" s="90"/>
      <c r="M5" s="90"/>
      <c r="N5" s="90"/>
      <c r="O5" s="90"/>
      <c r="P5" s="11" t="s">
        <v>8</v>
      </c>
      <c r="Q5" s="90" t="s">
        <v>110</v>
      </c>
      <c r="R5" s="90"/>
      <c r="S5" s="90"/>
      <c r="T5" s="90"/>
      <c r="U5" s="90"/>
      <c r="V5" s="91"/>
      <c r="W5" s="93" t="s">
        <v>34</v>
      </c>
      <c r="X5" s="93"/>
      <c r="Y5" s="93"/>
      <c r="Z5" s="93" t="s">
        <v>18</v>
      </c>
      <c r="AA5" s="93"/>
      <c r="AB5" s="93"/>
    </row>
    <row r="6" spans="1:28" ht="18.75" customHeight="1">
      <c r="A6" s="92" t="s">
        <v>4</v>
      </c>
      <c r="B6" s="92"/>
      <c r="C6" s="92"/>
      <c r="D6" s="92"/>
      <c r="E6" s="92"/>
      <c r="F6" s="21">
        <v>0.4513888888888889</v>
      </c>
      <c r="G6" s="22"/>
      <c r="H6" s="22"/>
      <c r="I6" s="23"/>
      <c r="J6" s="89" t="s">
        <v>18</v>
      </c>
      <c r="K6" s="90"/>
      <c r="L6" s="90"/>
      <c r="M6" s="90"/>
      <c r="N6" s="90"/>
      <c r="O6" s="90"/>
      <c r="P6" s="11" t="s">
        <v>8</v>
      </c>
      <c r="Q6" s="90" t="s">
        <v>17</v>
      </c>
      <c r="R6" s="90"/>
      <c r="S6" s="90"/>
      <c r="T6" s="90"/>
      <c r="U6" s="90"/>
      <c r="V6" s="91"/>
      <c r="W6" s="88" t="s">
        <v>26</v>
      </c>
      <c r="X6" s="88"/>
      <c r="Y6" s="88"/>
      <c r="Z6" s="93" t="s">
        <v>110</v>
      </c>
      <c r="AA6" s="93"/>
      <c r="AB6" s="93"/>
    </row>
    <row r="7" spans="1:28" ht="18.75" customHeight="1">
      <c r="A7" s="92" t="s">
        <v>5</v>
      </c>
      <c r="B7" s="92"/>
      <c r="C7" s="92"/>
      <c r="D7" s="92"/>
      <c r="E7" s="92"/>
      <c r="F7" s="21">
        <v>0.4791666666666667</v>
      </c>
      <c r="G7" s="22"/>
      <c r="H7" s="22"/>
      <c r="I7" s="23"/>
      <c r="J7" s="89" t="s">
        <v>34</v>
      </c>
      <c r="K7" s="90"/>
      <c r="L7" s="90"/>
      <c r="M7" s="90"/>
      <c r="N7" s="90"/>
      <c r="O7" s="90"/>
      <c r="P7" s="11" t="s">
        <v>8</v>
      </c>
      <c r="Q7" s="90" t="s">
        <v>26</v>
      </c>
      <c r="R7" s="90"/>
      <c r="S7" s="90"/>
      <c r="T7" s="90"/>
      <c r="U7" s="90"/>
      <c r="V7" s="91"/>
      <c r="W7" s="88" t="s">
        <v>18</v>
      </c>
      <c r="X7" s="88"/>
      <c r="Y7" s="88"/>
      <c r="Z7" s="93" t="s">
        <v>17</v>
      </c>
      <c r="AA7" s="93"/>
      <c r="AB7" s="93"/>
    </row>
    <row r="8" spans="1:28" ht="18.75" customHeight="1">
      <c r="A8" s="92" t="s">
        <v>6</v>
      </c>
      <c r="B8" s="92"/>
      <c r="C8" s="92"/>
      <c r="D8" s="92"/>
      <c r="E8" s="92"/>
      <c r="F8" s="21">
        <v>0.5069444444444444</v>
      </c>
      <c r="G8" s="22"/>
      <c r="H8" s="22"/>
      <c r="I8" s="23"/>
      <c r="J8" s="90" t="s">
        <v>110</v>
      </c>
      <c r="K8" s="90"/>
      <c r="L8" s="90"/>
      <c r="M8" s="90"/>
      <c r="N8" s="90"/>
      <c r="O8" s="90"/>
      <c r="P8" s="11" t="s">
        <v>8</v>
      </c>
      <c r="Q8" s="90" t="s">
        <v>17</v>
      </c>
      <c r="R8" s="90"/>
      <c r="S8" s="90"/>
      <c r="T8" s="90"/>
      <c r="U8" s="90"/>
      <c r="V8" s="91"/>
      <c r="W8" s="93" t="s">
        <v>34</v>
      </c>
      <c r="X8" s="93"/>
      <c r="Y8" s="93"/>
      <c r="Z8" s="88" t="s">
        <v>26</v>
      </c>
      <c r="AA8" s="88"/>
      <c r="AB8" s="88"/>
    </row>
    <row r="9" spans="1:28" ht="18.75" customHeight="1">
      <c r="A9" s="92" t="s">
        <v>7</v>
      </c>
      <c r="B9" s="92"/>
      <c r="C9" s="92"/>
      <c r="D9" s="92"/>
      <c r="E9" s="92"/>
      <c r="F9" s="21">
        <v>0.5347222222222222</v>
      </c>
      <c r="G9" s="22"/>
      <c r="H9" s="22"/>
      <c r="I9" s="23"/>
      <c r="J9" s="89" t="s">
        <v>18</v>
      </c>
      <c r="K9" s="90"/>
      <c r="L9" s="90"/>
      <c r="M9" s="90"/>
      <c r="N9" s="90"/>
      <c r="O9" s="90"/>
      <c r="P9" s="11" t="s">
        <v>8</v>
      </c>
      <c r="Q9" s="90" t="s">
        <v>26</v>
      </c>
      <c r="R9" s="90"/>
      <c r="S9" s="90"/>
      <c r="T9" s="90"/>
      <c r="U9" s="90"/>
      <c r="V9" s="90"/>
      <c r="W9" s="93" t="s">
        <v>34</v>
      </c>
      <c r="X9" s="93"/>
      <c r="Y9" s="93"/>
      <c r="Z9" s="88" t="s">
        <v>17</v>
      </c>
      <c r="AA9" s="88"/>
      <c r="AB9" s="88"/>
    </row>
    <row r="10" spans="1:28" ht="18.75" customHeight="1">
      <c r="A10" s="92" t="s">
        <v>11</v>
      </c>
      <c r="B10" s="92"/>
      <c r="C10" s="92"/>
      <c r="D10" s="92"/>
      <c r="E10" s="92"/>
      <c r="F10" s="21">
        <v>0.5625</v>
      </c>
      <c r="G10" s="22"/>
      <c r="H10" s="22"/>
      <c r="I10" s="23"/>
      <c r="J10" s="89" t="s">
        <v>34</v>
      </c>
      <c r="K10" s="90"/>
      <c r="L10" s="90"/>
      <c r="M10" s="90"/>
      <c r="N10" s="90"/>
      <c r="O10" s="90"/>
      <c r="P10" s="11" t="s">
        <v>8</v>
      </c>
      <c r="Q10" s="90" t="s">
        <v>110</v>
      </c>
      <c r="R10" s="90"/>
      <c r="S10" s="90"/>
      <c r="T10" s="90"/>
      <c r="U10" s="90"/>
      <c r="V10" s="91"/>
      <c r="W10" s="93" t="s">
        <v>18</v>
      </c>
      <c r="X10" s="93"/>
      <c r="Y10" s="93"/>
      <c r="Z10" s="93" t="s">
        <v>26</v>
      </c>
      <c r="AA10" s="93"/>
      <c r="AB10" s="93"/>
    </row>
    <row r="11" spans="1:28" ht="18.75" customHeight="1">
      <c r="A11" s="92" t="s">
        <v>12</v>
      </c>
      <c r="B11" s="92"/>
      <c r="C11" s="92"/>
      <c r="D11" s="92"/>
      <c r="E11" s="92"/>
      <c r="F11" s="21">
        <v>0.5902777777777778</v>
      </c>
      <c r="G11" s="22"/>
      <c r="H11" s="22"/>
      <c r="I11" s="23"/>
      <c r="J11" s="89" t="s">
        <v>26</v>
      </c>
      <c r="K11" s="90"/>
      <c r="L11" s="90"/>
      <c r="M11" s="90"/>
      <c r="N11" s="90"/>
      <c r="O11" s="90"/>
      <c r="P11" s="11" t="s">
        <v>8</v>
      </c>
      <c r="Q11" s="90" t="s">
        <v>17</v>
      </c>
      <c r="R11" s="90"/>
      <c r="S11" s="90"/>
      <c r="T11" s="90"/>
      <c r="U11" s="90"/>
      <c r="V11" s="91"/>
      <c r="W11" s="88" t="s">
        <v>34</v>
      </c>
      <c r="X11" s="88"/>
      <c r="Y11" s="88"/>
      <c r="Z11" s="93" t="s">
        <v>110</v>
      </c>
      <c r="AA11" s="93"/>
      <c r="AB11" s="93"/>
    </row>
    <row r="12" spans="1:28" ht="18.75" customHeight="1">
      <c r="A12" s="92" t="s">
        <v>13</v>
      </c>
      <c r="B12" s="92"/>
      <c r="C12" s="92"/>
      <c r="D12" s="92"/>
      <c r="E12" s="92"/>
      <c r="F12" s="21">
        <v>0.6180555555555556</v>
      </c>
      <c r="G12" s="22"/>
      <c r="H12" s="22"/>
      <c r="I12" s="23"/>
      <c r="J12" s="89" t="s">
        <v>18</v>
      </c>
      <c r="K12" s="90"/>
      <c r="L12" s="90"/>
      <c r="M12" s="90"/>
      <c r="N12" s="90"/>
      <c r="O12" s="90"/>
      <c r="P12" s="11" t="s">
        <v>8</v>
      </c>
      <c r="Q12" s="90" t="s">
        <v>110</v>
      </c>
      <c r="R12" s="90"/>
      <c r="S12" s="90"/>
      <c r="T12" s="90"/>
      <c r="U12" s="90"/>
      <c r="V12" s="91"/>
      <c r="W12" s="88" t="s">
        <v>26</v>
      </c>
      <c r="X12" s="88"/>
      <c r="Y12" s="88"/>
      <c r="Z12" s="93" t="s">
        <v>17</v>
      </c>
      <c r="AA12" s="93"/>
      <c r="AB12" s="93"/>
    </row>
    <row r="13" spans="1:28" ht="18.75" customHeight="1">
      <c r="A13" s="92" t="s">
        <v>14</v>
      </c>
      <c r="B13" s="92"/>
      <c r="C13" s="92"/>
      <c r="D13" s="92"/>
      <c r="E13" s="92"/>
      <c r="F13" s="21">
        <v>0.6458333333333334</v>
      </c>
      <c r="G13" s="22"/>
      <c r="H13" s="22"/>
      <c r="I13" s="23"/>
      <c r="J13" s="89" t="s">
        <v>34</v>
      </c>
      <c r="K13" s="90"/>
      <c r="L13" s="90"/>
      <c r="M13" s="90"/>
      <c r="N13" s="90"/>
      <c r="O13" s="90"/>
      <c r="P13" s="11" t="s">
        <v>8</v>
      </c>
      <c r="Q13" s="90" t="s">
        <v>17</v>
      </c>
      <c r="R13" s="90"/>
      <c r="S13" s="90"/>
      <c r="T13" s="90"/>
      <c r="U13" s="90"/>
      <c r="V13" s="90"/>
      <c r="W13" s="93" t="s">
        <v>18</v>
      </c>
      <c r="X13" s="93"/>
      <c r="Y13" s="93"/>
      <c r="Z13" s="88" t="s">
        <v>110</v>
      </c>
      <c r="AA13" s="88"/>
      <c r="AB13" s="88"/>
    </row>
    <row r="14" ht="18.75" customHeight="1"/>
    <row r="15" spans="1:42" ht="45" customHeight="1">
      <c r="A15" s="31"/>
      <c r="B15" s="32"/>
      <c r="C15" s="33"/>
      <c r="D15" s="34" t="s">
        <v>34</v>
      </c>
      <c r="E15" s="35"/>
      <c r="F15" s="36"/>
      <c r="G15" s="108" t="s">
        <v>18</v>
      </c>
      <c r="H15" s="109"/>
      <c r="I15" s="110"/>
      <c r="J15" s="34" t="s">
        <v>26</v>
      </c>
      <c r="K15" s="35"/>
      <c r="L15" s="36"/>
      <c r="M15" s="34" t="s">
        <v>110</v>
      </c>
      <c r="N15" s="35"/>
      <c r="O15" s="36"/>
      <c r="P15" s="34" t="s">
        <v>17</v>
      </c>
      <c r="Q15" s="35"/>
      <c r="R15" s="36"/>
      <c r="S15" s="29" t="s">
        <v>41</v>
      </c>
      <c r="T15" s="29"/>
      <c r="U15" s="30"/>
      <c r="V15" s="28" t="s">
        <v>42</v>
      </c>
      <c r="W15" s="29"/>
      <c r="X15" s="30"/>
      <c r="Y15" s="28" t="s">
        <v>43</v>
      </c>
      <c r="Z15" s="29"/>
      <c r="AA15" s="29"/>
      <c r="AB15" s="43" t="s">
        <v>44</v>
      </c>
      <c r="AC15" s="44"/>
      <c r="AD15" s="45"/>
      <c r="AE15" s="28" t="s">
        <v>45</v>
      </c>
      <c r="AF15" s="29"/>
      <c r="AG15" s="30"/>
      <c r="AH15" s="28" t="s">
        <v>46</v>
      </c>
      <c r="AI15" s="29"/>
      <c r="AJ15" s="30"/>
      <c r="AK15" s="28" t="s">
        <v>47</v>
      </c>
      <c r="AL15" s="29"/>
      <c r="AM15" s="30"/>
      <c r="AN15" s="43" t="s">
        <v>48</v>
      </c>
      <c r="AO15" s="44"/>
      <c r="AP15" s="45"/>
    </row>
    <row r="16" spans="1:42" ht="15" customHeight="1">
      <c r="A16" s="55" t="str">
        <f>D15</f>
        <v>豊照</v>
      </c>
      <c r="B16" s="56"/>
      <c r="C16" s="57"/>
      <c r="D16" s="64"/>
      <c r="E16" s="65"/>
      <c r="F16" s="66"/>
      <c r="G16" s="73" t="str">
        <f>IF(OR(G17="",I17=""),"",IF(G17&gt;I17,"○",IF(G17&lt;I17,"×",IF(G17=I17,"△"))))</f>
        <v>×</v>
      </c>
      <c r="H16" s="74"/>
      <c r="I16" s="75"/>
      <c r="J16" s="73" t="str">
        <f>IF(OR(J17="",L17=""),"",IF(J17&gt;L17,"○",IF(J17&lt;L17,"×",IF(J17=L17,"△"))))</f>
        <v>△</v>
      </c>
      <c r="K16" s="74"/>
      <c r="L16" s="75"/>
      <c r="M16" s="73" t="str">
        <f>IF(OR(M17="",O17=""),"",IF(M17&gt;O17,"○",IF(M17&lt;O17,"×",IF(M17=O17,"△"))))</f>
        <v>○</v>
      </c>
      <c r="N16" s="74"/>
      <c r="O16" s="75"/>
      <c r="P16" s="73" t="str">
        <f>IF(OR(P17="",R17=""),"",IF(P17&gt;R17,"○",IF(P17&lt;R17,"×",IF(P17=R17,"△"))))</f>
        <v>○</v>
      </c>
      <c r="Q16" s="74"/>
      <c r="R16" s="75"/>
      <c r="S16" s="28">
        <f>COUNTIF(D16:R16,"○")</f>
        <v>2</v>
      </c>
      <c r="T16" s="29"/>
      <c r="U16" s="30"/>
      <c r="V16" s="28">
        <f>COUNTIF(D16:R16,"△")</f>
        <v>1</v>
      </c>
      <c r="W16" s="29"/>
      <c r="X16" s="30"/>
      <c r="Y16" s="28">
        <f>COUNTIF(D16:R16,"×")</f>
        <v>1</v>
      </c>
      <c r="Z16" s="29"/>
      <c r="AA16" s="30"/>
      <c r="AB16" s="46">
        <f>(S16*3)+V16+(Y16/100)</f>
        <v>7.01</v>
      </c>
      <c r="AC16" s="47"/>
      <c r="AD16" s="48"/>
      <c r="AE16" s="28">
        <f>SUM(G17+J17+M17+P17)</f>
        <v>8</v>
      </c>
      <c r="AF16" s="29"/>
      <c r="AG16" s="30"/>
      <c r="AH16" s="28">
        <f>SUM(-I17-L17-O17-R17)</f>
        <v>-5</v>
      </c>
      <c r="AI16" s="29"/>
      <c r="AJ16" s="30"/>
      <c r="AK16" s="28">
        <f>SUM(AE16:AJ17)</f>
        <v>3</v>
      </c>
      <c r="AL16" s="29"/>
      <c r="AM16" s="30"/>
      <c r="AN16" s="46">
        <v>1</v>
      </c>
      <c r="AO16" s="47"/>
      <c r="AP16" s="48"/>
    </row>
    <row r="17" spans="1:42" ht="15" customHeight="1">
      <c r="A17" s="58"/>
      <c r="B17" s="59"/>
      <c r="C17" s="60"/>
      <c r="D17" s="67"/>
      <c r="E17" s="68"/>
      <c r="F17" s="69"/>
      <c r="G17" s="5">
        <v>2</v>
      </c>
      <c r="H17" s="6" t="s">
        <v>49</v>
      </c>
      <c r="I17" s="7">
        <v>3</v>
      </c>
      <c r="J17" s="5">
        <v>1</v>
      </c>
      <c r="K17" s="6" t="s">
        <v>49</v>
      </c>
      <c r="L17" s="7">
        <v>1</v>
      </c>
      <c r="M17" s="5">
        <v>2</v>
      </c>
      <c r="N17" s="6" t="s">
        <v>49</v>
      </c>
      <c r="O17" s="7">
        <v>1</v>
      </c>
      <c r="P17" s="5">
        <v>3</v>
      </c>
      <c r="Q17" s="6" t="s">
        <v>49</v>
      </c>
      <c r="R17" s="7">
        <v>0</v>
      </c>
      <c r="S17" s="37"/>
      <c r="T17" s="38"/>
      <c r="U17" s="39"/>
      <c r="V17" s="37"/>
      <c r="W17" s="38"/>
      <c r="X17" s="39"/>
      <c r="Y17" s="37"/>
      <c r="Z17" s="38"/>
      <c r="AA17" s="39"/>
      <c r="AB17" s="49"/>
      <c r="AC17" s="50"/>
      <c r="AD17" s="51"/>
      <c r="AE17" s="37"/>
      <c r="AF17" s="38"/>
      <c r="AG17" s="39"/>
      <c r="AH17" s="37"/>
      <c r="AI17" s="38"/>
      <c r="AJ17" s="39"/>
      <c r="AK17" s="37"/>
      <c r="AL17" s="38"/>
      <c r="AM17" s="39"/>
      <c r="AN17" s="49"/>
      <c r="AO17" s="50"/>
      <c r="AP17" s="51"/>
    </row>
    <row r="18" spans="1:42" ht="15" customHeight="1">
      <c r="A18" s="61"/>
      <c r="B18" s="62"/>
      <c r="C18" s="63"/>
      <c r="D18" s="70"/>
      <c r="E18" s="71"/>
      <c r="F18" s="72"/>
      <c r="G18" s="76"/>
      <c r="H18" s="77"/>
      <c r="I18" s="78"/>
      <c r="J18" s="76"/>
      <c r="K18" s="77"/>
      <c r="L18" s="78"/>
      <c r="M18" s="76"/>
      <c r="N18" s="77"/>
      <c r="O18" s="78"/>
      <c r="P18" s="76"/>
      <c r="Q18" s="77"/>
      <c r="R18" s="78"/>
      <c r="S18" s="40"/>
      <c r="T18" s="41"/>
      <c r="U18" s="42"/>
      <c r="V18" s="40"/>
      <c r="W18" s="41"/>
      <c r="X18" s="42"/>
      <c r="Y18" s="40"/>
      <c r="Z18" s="41"/>
      <c r="AA18" s="42"/>
      <c r="AB18" s="52"/>
      <c r="AC18" s="53"/>
      <c r="AD18" s="54"/>
      <c r="AE18" s="40"/>
      <c r="AF18" s="41"/>
      <c r="AG18" s="42"/>
      <c r="AH18" s="40"/>
      <c r="AI18" s="41"/>
      <c r="AJ18" s="42"/>
      <c r="AK18" s="40"/>
      <c r="AL18" s="41"/>
      <c r="AM18" s="42"/>
      <c r="AN18" s="52"/>
      <c r="AO18" s="53"/>
      <c r="AP18" s="54"/>
    </row>
    <row r="19" spans="1:42" ht="15" customHeight="1">
      <c r="A19" s="111" t="str">
        <f>G15</f>
        <v>東中野山</v>
      </c>
      <c r="B19" s="112"/>
      <c r="C19" s="113"/>
      <c r="D19" s="73" t="str">
        <f>IF(OR(G17="",I17=""),"",IF(D20&gt;F20,"○",IF(D20&lt;F20,"×",IF(D20=F20,"△"))))</f>
        <v>○</v>
      </c>
      <c r="E19" s="74"/>
      <c r="F19" s="75"/>
      <c r="G19" s="64">
        <f>IF(OR(G20="",I20=""),"",IF(G20&gt;=I20,"○",IF(G20&lt;=I20,"×",IF(G20=I20,"△"))))</f>
      </c>
      <c r="H19" s="65"/>
      <c r="I19" s="66"/>
      <c r="J19" s="73" t="str">
        <f>IF(OR(J20="",L20=""),"",IF(J20&gt;L20,"○",IF(J20&lt;L20,"×",IF(J20=L20,"△"))))</f>
        <v>×</v>
      </c>
      <c r="K19" s="74"/>
      <c r="L19" s="75"/>
      <c r="M19" s="73" t="str">
        <f>IF(OR(M20="",O20=""),"",IF(M20&gt;O20,"○",IF(M20&lt;O20,"×",IF(M20=O20,"△"))))</f>
        <v>×</v>
      </c>
      <c r="N19" s="74"/>
      <c r="O19" s="75"/>
      <c r="P19" s="73" t="str">
        <f>IF(OR(P20="",R20=""),"",IF(P20&gt;R20,"○",IF(P20&lt;R20,"×",IF(P20=R20,"△"))))</f>
        <v>×</v>
      </c>
      <c r="Q19" s="74"/>
      <c r="R19" s="75"/>
      <c r="S19" s="28">
        <f>COUNTIF(D19:R19,"○")</f>
        <v>1</v>
      </c>
      <c r="T19" s="29"/>
      <c r="U19" s="30"/>
      <c r="V19" s="28">
        <f>COUNTIF(D19:R19,"△")</f>
        <v>0</v>
      </c>
      <c r="W19" s="29"/>
      <c r="X19" s="30"/>
      <c r="Y19" s="28">
        <f>COUNTIF(D19:R19,"×")</f>
        <v>3</v>
      </c>
      <c r="Z19" s="29"/>
      <c r="AA19" s="30"/>
      <c r="AB19" s="46">
        <f>(S19*3)+V19+(Y19/100)</f>
        <v>3.03</v>
      </c>
      <c r="AC19" s="47"/>
      <c r="AD19" s="48"/>
      <c r="AE19" s="28">
        <f>SUM(I17+J20+M20+P20)</f>
        <v>8</v>
      </c>
      <c r="AF19" s="29"/>
      <c r="AG19" s="30"/>
      <c r="AH19" s="28">
        <f>SUM(-F20-L20-O20-R20)</f>
        <v>-19</v>
      </c>
      <c r="AI19" s="29"/>
      <c r="AJ19" s="30"/>
      <c r="AK19" s="28">
        <f>SUM(AE19:AJ20)</f>
        <v>-11</v>
      </c>
      <c r="AL19" s="29"/>
      <c r="AM19" s="30"/>
      <c r="AN19" s="46">
        <v>5</v>
      </c>
      <c r="AO19" s="47"/>
      <c r="AP19" s="48"/>
    </row>
    <row r="20" spans="1:42" ht="15" customHeight="1">
      <c r="A20" s="114"/>
      <c r="B20" s="115"/>
      <c r="C20" s="116"/>
      <c r="D20" s="8">
        <f>IF(I17="","",I17)</f>
        <v>3</v>
      </c>
      <c r="E20" s="9" t="s">
        <v>50</v>
      </c>
      <c r="F20" s="10">
        <f>IF(G17="","",G17)</f>
        <v>2</v>
      </c>
      <c r="G20" s="67"/>
      <c r="H20" s="68"/>
      <c r="I20" s="69"/>
      <c r="J20" s="5">
        <v>2</v>
      </c>
      <c r="K20" s="6" t="s">
        <v>50</v>
      </c>
      <c r="L20" s="7">
        <v>6</v>
      </c>
      <c r="M20" s="5">
        <v>2</v>
      </c>
      <c r="N20" s="6" t="s">
        <v>50</v>
      </c>
      <c r="O20" s="7">
        <v>3</v>
      </c>
      <c r="P20" s="5">
        <v>1</v>
      </c>
      <c r="Q20" s="6" t="s">
        <v>50</v>
      </c>
      <c r="R20" s="7">
        <v>8</v>
      </c>
      <c r="S20" s="37"/>
      <c r="T20" s="38"/>
      <c r="U20" s="39"/>
      <c r="V20" s="37"/>
      <c r="W20" s="38"/>
      <c r="X20" s="39"/>
      <c r="Y20" s="37"/>
      <c r="Z20" s="38"/>
      <c r="AA20" s="39"/>
      <c r="AB20" s="49"/>
      <c r="AC20" s="50"/>
      <c r="AD20" s="51"/>
      <c r="AE20" s="37"/>
      <c r="AF20" s="38"/>
      <c r="AG20" s="39"/>
      <c r="AH20" s="37"/>
      <c r="AI20" s="38"/>
      <c r="AJ20" s="39"/>
      <c r="AK20" s="37"/>
      <c r="AL20" s="38"/>
      <c r="AM20" s="39"/>
      <c r="AN20" s="49"/>
      <c r="AO20" s="50"/>
      <c r="AP20" s="51"/>
    </row>
    <row r="21" spans="1:42" ht="15" customHeight="1">
      <c r="A21" s="117"/>
      <c r="B21" s="118"/>
      <c r="C21" s="119"/>
      <c r="D21" s="79" t="str">
        <f>IF($G$18&lt;&gt;"",TEXT($G$18,"m月d日")," ")</f>
        <v> </v>
      </c>
      <c r="E21" s="80"/>
      <c r="F21" s="81"/>
      <c r="G21" s="70"/>
      <c r="H21" s="71"/>
      <c r="I21" s="72"/>
      <c r="J21" s="76"/>
      <c r="K21" s="77"/>
      <c r="L21" s="78"/>
      <c r="M21" s="76"/>
      <c r="N21" s="77"/>
      <c r="O21" s="78"/>
      <c r="P21" s="76"/>
      <c r="Q21" s="77"/>
      <c r="R21" s="78"/>
      <c r="S21" s="40"/>
      <c r="T21" s="41"/>
      <c r="U21" s="42"/>
      <c r="V21" s="40"/>
      <c r="W21" s="41"/>
      <c r="X21" s="42"/>
      <c r="Y21" s="40"/>
      <c r="Z21" s="41"/>
      <c r="AA21" s="42"/>
      <c r="AB21" s="52"/>
      <c r="AC21" s="53"/>
      <c r="AD21" s="54"/>
      <c r="AE21" s="40"/>
      <c r="AF21" s="41"/>
      <c r="AG21" s="42"/>
      <c r="AH21" s="40"/>
      <c r="AI21" s="41"/>
      <c r="AJ21" s="42"/>
      <c r="AK21" s="40"/>
      <c r="AL21" s="41"/>
      <c r="AM21" s="42"/>
      <c r="AN21" s="52"/>
      <c r="AO21" s="53"/>
      <c r="AP21" s="54"/>
    </row>
    <row r="22" spans="1:42" ht="15" customHeight="1">
      <c r="A22" s="55" t="str">
        <f>J15</f>
        <v>UNITE</v>
      </c>
      <c r="B22" s="56"/>
      <c r="C22" s="57"/>
      <c r="D22" s="73" t="str">
        <f>IF(OR(J17="",L17=""),"",IF(D23&gt;F23,"○",IF(D23=F23,"△",IF(D23&lt;F23,"×"))))</f>
        <v>△</v>
      </c>
      <c r="E22" s="74"/>
      <c r="F22" s="75"/>
      <c r="G22" s="73" t="str">
        <f>IF(OR(J20="",L20=""),"",IF(G23&gt;I23,"○",IF(G23=I23,"△",IF(G23&lt;I23,"×"))))</f>
        <v>○</v>
      </c>
      <c r="H22" s="74"/>
      <c r="I22" s="75"/>
      <c r="J22" s="64"/>
      <c r="K22" s="65"/>
      <c r="L22" s="66"/>
      <c r="M22" s="73" t="str">
        <f>IF(OR(M23="",O23=""),"",IF(M23&gt;O23,"○",IF(M23=O23,"△",IF(M23&lt;O23,"×"))))</f>
        <v>△</v>
      </c>
      <c r="N22" s="74"/>
      <c r="O22" s="75"/>
      <c r="P22" s="73" t="str">
        <f>IF(OR(P23="",R23=""),"",IF(P23&gt;R23,"○",IF(P23=R23,"△",IF(P23&lt;R23,"×"))))</f>
        <v>△</v>
      </c>
      <c r="Q22" s="74"/>
      <c r="R22" s="75"/>
      <c r="S22" s="28">
        <f>COUNTIF(D22:R22,"○")</f>
        <v>1</v>
      </c>
      <c r="T22" s="29"/>
      <c r="U22" s="30"/>
      <c r="V22" s="28">
        <f>COUNTIF(D22:R22,"△")</f>
        <v>3</v>
      </c>
      <c r="W22" s="29"/>
      <c r="X22" s="30"/>
      <c r="Y22" s="28">
        <f>COUNTIF(D22:R22,"×")</f>
        <v>0</v>
      </c>
      <c r="Z22" s="29"/>
      <c r="AA22" s="30"/>
      <c r="AB22" s="46">
        <f>(S22*3)+V22+(Y22/100)</f>
        <v>6</v>
      </c>
      <c r="AC22" s="47"/>
      <c r="AD22" s="48"/>
      <c r="AE22" s="28">
        <f>SUM(L20+L17+M23+P23)</f>
        <v>13</v>
      </c>
      <c r="AF22" s="29"/>
      <c r="AG22" s="30"/>
      <c r="AH22" s="28">
        <f>SUM(-J17-J20-O23-R23)</f>
        <v>-9</v>
      </c>
      <c r="AI22" s="29"/>
      <c r="AJ22" s="30"/>
      <c r="AK22" s="28">
        <f>SUM(AE22:AJ23)</f>
        <v>4</v>
      </c>
      <c r="AL22" s="29"/>
      <c r="AM22" s="30"/>
      <c r="AN22" s="46">
        <v>3</v>
      </c>
      <c r="AO22" s="47"/>
      <c r="AP22" s="48"/>
    </row>
    <row r="23" spans="1:42" ht="15" customHeight="1">
      <c r="A23" s="58"/>
      <c r="B23" s="59"/>
      <c r="C23" s="60"/>
      <c r="D23" s="8">
        <f>IF(L17="","",L17)</f>
        <v>1</v>
      </c>
      <c r="E23" s="9" t="s">
        <v>51</v>
      </c>
      <c r="F23" s="10">
        <f>IF(J17="","",J17)</f>
        <v>1</v>
      </c>
      <c r="G23" s="8">
        <f>IF(L20="","",L20)</f>
        <v>6</v>
      </c>
      <c r="H23" s="9" t="s">
        <v>51</v>
      </c>
      <c r="I23" s="10">
        <f>IF(J20="","",J20)</f>
        <v>2</v>
      </c>
      <c r="J23" s="67"/>
      <c r="K23" s="68"/>
      <c r="L23" s="69"/>
      <c r="M23" s="5">
        <v>3</v>
      </c>
      <c r="N23" s="6" t="s">
        <v>51</v>
      </c>
      <c r="O23" s="7">
        <v>3</v>
      </c>
      <c r="P23" s="5">
        <v>3</v>
      </c>
      <c r="Q23" s="6" t="s">
        <v>51</v>
      </c>
      <c r="R23" s="7">
        <v>3</v>
      </c>
      <c r="S23" s="37"/>
      <c r="T23" s="38"/>
      <c r="U23" s="39"/>
      <c r="V23" s="37"/>
      <c r="W23" s="38"/>
      <c r="X23" s="39"/>
      <c r="Y23" s="37"/>
      <c r="Z23" s="38"/>
      <c r="AA23" s="39"/>
      <c r="AB23" s="49"/>
      <c r="AC23" s="50"/>
      <c r="AD23" s="51"/>
      <c r="AE23" s="37"/>
      <c r="AF23" s="38"/>
      <c r="AG23" s="39"/>
      <c r="AH23" s="37"/>
      <c r="AI23" s="38"/>
      <c r="AJ23" s="39"/>
      <c r="AK23" s="37"/>
      <c r="AL23" s="38"/>
      <c r="AM23" s="39"/>
      <c r="AN23" s="49"/>
      <c r="AO23" s="50"/>
      <c r="AP23" s="51"/>
    </row>
    <row r="24" spans="1:42" ht="15" customHeight="1">
      <c r="A24" s="61"/>
      <c r="B24" s="62"/>
      <c r="C24" s="63"/>
      <c r="D24" s="79" t="str">
        <f>IF($J$18&lt;&gt;"",TEXT($J$18,"m月d日")," ")</f>
        <v> </v>
      </c>
      <c r="E24" s="80"/>
      <c r="F24" s="81"/>
      <c r="G24" s="79" t="str">
        <f>IF($J$21&lt;&gt;"",TEXT($J$21,"m月d日")," ")</f>
        <v> </v>
      </c>
      <c r="H24" s="80"/>
      <c r="I24" s="81"/>
      <c r="J24" s="70"/>
      <c r="K24" s="71"/>
      <c r="L24" s="72"/>
      <c r="M24" s="76"/>
      <c r="N24" s="77"/>
      <c r="O24" s="78"/>
      <c r="P24" s="76"/>
      <c r="Q24" s="77"/>
      <c r="R24" s="78"/>
      <c r="S24" s="40"/>
      <c r="T24" s="41"/>
      <c r="U24" s="42"/>
      <c r="V24" s="40"/>
      <c r="W24" s="41"/>
      <c r="X24" s="42"/>
      <c r="Y24" s="40"/>
      <c r="Z24" s="41"/>
      <c r="AA24" s="42"/>
      <c r="AB24" s="52"/>
      <c r="AC24" s="53"/>
      <c r="AD24" s="54"/>
      <c r="AE24" s="40"/>
      <c r="AF24" s="41"/>
      <c r="AG24" s="42"/>
      <c r="AH24" s="40"/>
      <c r="AI24" s="41"/>
      <c r="AJ24" s="42"/>
      <c r="AK24" s="40"/>
      <c r="AL24" s="41"/>
      <c r="AM24" s="42"/>
      <c r="AN24" s="52"/>
      <c r="AO24" s="53"/>
      <c r="AP24" s="54"/>
    </row>
    <row r="25" spans="1:42" ht="15" customHeight="1">
      <c r="A25" s="55" t="str">
        <f>M15</f>
        <v>BW</v>
      </c>
      <c r="B25" s="56"/>
      <c r="C25" s="57"/>
      <c r="D25" s="73" t="str">
        <f>IF(OR(M17="",O17=""),"",IF(D26&gt;F26,"○",IF(D26&lt;F26,"×",IF(D26=F26,"△"))))</f>
        <v>×</v>
      </c>
      <c r="E25" s="74"/>
      <c r="F25" s="75"/>
      <c r="G25" s="73" t="str">
        <f>IF(OR(M20="",O20=""),"",IF(G26&gt;I26,"○",IF(G26&lt;I26,"×",IF(G26=I26,"△"))))</f>
        <v>○</v>
      </c>
      <c r="H25" s="74"/>
      <c r="I25" s="75"/>
      <c r="J25" s="73" t="str">
        <f>IF(OR(M23="",O23=""),"",IF(J26&gt;L26,"○",IF(J26&lt;L26,"×",IF(J26=L26,"△"))))</f>
        <v>△</v>
      </c>
      <c r="K25" s="74"/>
      <c r="L25" s="75"/>
      <c r="M25" s="64"/>
      <c r="N25" s="65"/>
      <c r="O25" s="66"/>
      <c r="P25" s="73" t="str">
        <f>IF(OR(P26="",R26=""),"",IF(P26&gt;R26,"○",IF(P26&lt;R26,"×",IF(P26=R26,"△"))))</f>
        <v>○</v>
      </c>
      <c r="Q25" s="74"/>
      <c r="R25" s="75"/>
      <c r="S25" s="28">
        <f>COUNTIF(D25:R25,"○")</f>
        <v>2</v>
      </c>
      <c r="T25" s="29"/>
      <c r="U25" s="30"/>
      <c r="V25" s="28">
        <f>COUNTIF(D25:R25,"△")</f>
        <v>1</v>
      </c>
      <c r="W25" s="29"/>
      <c r="X25" s="30"/>
      <c r="Y25" s="28">
        <f>COUNTIF(D25:R25,"×")</f>
        <v>1</v>
      </c>
      <c r="Z25" s="29"/>
      <c r="AA25" s="30"/>
      <c r="AB25" s="46">
        <f>(S25*3)+V25+(Y25/100)</f>
        <v>7.01</v>
      </c>
      <c r="AC25" s="47"/>
      <c r="AD25" s="48"/>
      <c r="AE25" s="28">
        <f>SUM(O17+O20+O23+P26)</f>
        <v>12</v>
      </c>
      <c r="AF25" s="29"/>
      <c r="AG25" s="30"/>
      <c r="AH25" s="28">
        <f>SUM(-M17-M20-M23-R26)</f>
        <v>-10</v>
      </c>
      <c r="AI25" s="29"/>
      <c r="AJ25" s="30"/>
      <c r="AK25" s="28">
        <f>SUM(AE25:AJ26)</f>
        <v>2</v>
      </c>
      <c r="AL25" s="29"/>
      <c r="AM25" s="30"/>
      <c r="AN25" s="46">
        <v>2</v>
      </c>
      <c r="AO25" s="47"/>
      <c r="AP25" s="48"/>
    </row>
    <row r="26" spans="1:42" ht="15" customHeight="1">
      <c r="A26" s="58"/>
      <c r="B26" s="59"/>
      <c r="C26" s="60"/>
      <c r="D26" s="8">
        <f>IF(O17="","",O17)</f>
        <v>1</v>
      </c>
      <c r="E26" s="9" t="s">
        <v>52</v>
      </c>
      <c r="F26" s="10">
        <f>IF(M17="","",M17)</f>
        <v>2</v>
      </c>
      <c r="G26" s="8">
        <f>IF(O20="","",O20)</f>
        <v>3</v>
      </c>
      <c r="H26" s="9" t="s">
        <v>52</v>
      </c>
      <c r="I26" s="10">
        <f>IF(M20="","",M20)</f>
        <v>2</v>
      </c>
      <c r="J26" s="8">
        <f>IF(O23="","",O23)</f>
        <v>3</v>
      </c>
      <c r="K26" s="9" t="s">
        <v>52</v>
      </c>
      <c r="L26" s="10">
        <f>IF(M23="","",M23)</f>
        <v>3</v>
      </c>
      <c r="M26" s="67"/>
      <c r="N26" s="68"/>
      <c r="O26" s="69"/>
      <c r="P26" s="5">
        <v>5</v>
      </c>
      <c r="Q26" s="6" t="s">
        <v>52</v>
      </c>
      <c r="R26" s="7">
        <v>3</v>
      </c>
      <c r="S26" s="37"/>
      <c r="T26" s="38"/>
      <c r="U26" s="39"/>
      <c r="V26" s="37"/>
      <c r="W26" s="38"/>
      <c r="X26" s="39"/>
      <c r="Y26" s="37"/>
      <c r="Z26" s="38"/>
      <c r="AA26" s="39"/>
      <c r="AB26" s="49"/>
      <c r="AC26" s="50"/>
      <c r="AD26" s="51"/>
      <c r="AE26" s="37"/>
      <c r="AF26" s="38"/>
      <c r="AG26" s="39"/>
      <c r="AH26" s="37"/>
      <c r="AI26" s="38"/>
      <c r="AJ26" s="39"/>
      <c r="AK26" s="37"/>
      <c r="AL26" s="38"/>
      <c r="AM26" s="39"/>
      <c r="AN26" s="49"/>
      <c r="AO26" s="50"/>
      <c r="AP26" s="51"/>
    </row>
    <row r="27" spans="1:42" ht="15" customHeight="1">
      <c r="A27" s="61"/>
      <c r="B27" s="62"/>
      <c r="C27" s="63"/>
      <c r="D27" s="82" t="str">
        <f>IF($M$18&lt;&gt;"",TEXT($M$18,"m月d日")," ")</f>
        <v> </v>
      </c>
      <c r="E27" s="83"/>
      <c r="F27" s="84"/>
      <c r="G27" s="82" t="str">
        <f>IF($M$21&lt;&gt;"",TEXT($M$21,"m月d日")," ")</f>
        <v> </v>
      </c>
      <c r="H27" s="83"/>
      <c r="I27" s="84"/>
      <c r="J27" s="82" t="str">
        <f>IF($M$24&lt;&gt;"",TEXT($M$24,"m月d日")," ")</f>
        <v> </v>
      </c>
      <c r="K27" s="83"/>
      <c r="L27" s="84"/>
      <c r="M27" s="70"/>
      <c r="N27" s="71"/>
      <c r="O27" s="72"/>
      <c r="P27" s="85"/>
      <c r="Q27" s="86"/>
      <c r="R27" s="87"/>
      <c r="S27" s="40"/>
      <c r="T27" s="41"/>
      <c r="U27" s="42"/>
      <c r="V27" s="40"/>
      <c r="W27" s="41"/>
      <c r="X27" s="42"/>
      <c r="Y27" s="40"/>
      <c r="Z27" s="41"/>
      <c r="AA27" s="42"/>
      <c r="AB27" s="52"/>
      <c r="AC27" s="53"/>
      <c r="AD27" s="54"/>
      <c r="AE27" s="40"/>
      <c r="AF27" s="41"/>
      <c r="AG27" s="42"/>
      <c r="AH27" s="40"/>
      <c r="AI27" s="41"/>
      <c r="AJ27" s="42"/>
      <c r="AK27" s="40"/>
      <c r="AL27" s="41"/>
      <c r="AM27" s="42"/>
      <c r="AN27" s="52"/>
      <c r="AO27" s="53"/>
      <c r="AP27" s="54"/>
    </row>
    <row r="28" spans="1:42" ht="15" customHeight="1">
      <c r="A28" s="55" t="str">
        <f>P15</f>
        <v>浜浦</v>
      </c>
      <c r="B28" s="56"/>
      <c r="C28" s="57"/>
      <c r="D28" s="73" t="str">
        <f>IF(OR(P17="",R17=""),"",IF(D29&gt;F29,"○",IF(D29&lt;F29,"×",IF(D29=F29,"△"))))</f>
        <v>×</v>
      </c>
      <c r="E28" s="74"/>
      <c r="F28" s="75"/>
      <c r="G28" s="73" t="str">
        <f>IF(OR(P20="",R20=""),"",IF(G29&gt;I29,"○",IF(G29&lt;I29,"×",IF(G29=I29,"△"))))</f>
        <v>○</v>
      </c>
      <c r="H28" s="74"/>
      <c r="I28" s="75"/>
      <c r="J28" s="73" t="str">
        <f>IF(OR(P23="",R23=""),"",IF(J29&gt;L29,"○",IF(J29&lt;L29,"×",IF(J29=L29,"△"))))</f>
        <v>△</v>
      </c>
      <c r="K28" s="74"/>
      <c r="L28" s="75"/>
      <c r="M28" s="73" t="str">
        <f>IF(OR(P26="",R26=""),"",IF(M29&gt;O29,"○",IF(M29&lt;O29,"×",IF(M29=O29,"△"))))</f>
        <v>×</v>
      </c>
      <c r="N28" s="74"/>
      <c r="O28" s="75"/>
      <c r="P28" s="64"/>
      <c r="Q28" s="65"/>
      <c r="R28" s="66"/>
      <c r="S28" s="28">
        <f>COUNTIF(D28:R28,"○")</f>
        <v>1</v>
      </c>
      <c r="T28" s="29"/>
      <c r="U28" s="30"/>
      <c r="V28" s="28">
        <f>COUNTIF(D28:R28,"△")</f>
        <v>1</v>
      </c>
      <c r="W28" s="29"/>
      <c r="X28" s="30"/>
      <c r="Y28" s="28">
        <f>COUNTIF(D28:R28,"×")</f>
        <v>2</v>
      </c>
      <c r="Z28" s="29"/>
      <c r="AA28" s="30"/>
      <c r="AB28" s="46">
        <f>(S28*3)+V28+(Y28/100)</f>
        <v>4.02</v>
      </c>
      <c r="AC28" s="47"/>
      <c r="AD28" s="48"/>
      <c r="AE28" s="28">
        <f>SUM(R17+R20+R23+R26)</f>
        <v>14</v>
      </c>
      <c r="AF28" s="29"/>
      <c r="AG28" s="30"/>
      <c r="AH28" s="28">
        <f>SUM(-P17-P20-P23-P26)</f>
        <v>-12</v>
      </c>
      <c r="AI28" s="29"/>
      <c r="AJ28" s="30"/>
      <c r="AK28" s="28">
        <f>SUM(AE28:AJ29)</f>
        <v>2</v>
      </c>
      <c r="AL28" s="29"/>
      <c r="AM28" s="30"/>
      <c r="AN28" s="46">
        <v>4</v>
      </c>
      <c r="AO28" s="47"/>
      <c r="AP28" s="48"/>
    </row>
    <row r="29" spans="1:42" ht="15" customHeight="1">
      <c r="A29" s="58"/>
      <c r="B29" s="59"/>
      <c r="C29" s="60"/>
      <c r="D29" s="8">
        <f>IF(R17="","",R17)</f>
        <v>0</v>
      </c>
      <c r="E29" s="9" t="s">
        <v>51</v>
      </c>
      <c r="F29" s="10">
        <f>IF(P17="","",P17)</f>
        <v>3</v>
      </c>
      <c r="G29" s="8">
        <f>IF(R20="","",R20)</f>
        <v>8</v>
      </c>
      <c r="H29" s="9" t="s">
        <v>51</v>
      </c>
      <c r="I29" s="10">
        <f>IF(P20="","",P20)</f>
        <v>1</v>
      </c>
      <c r="J29" s="8">
        <f>IF(R23="","",R23)</f>
        <v>3</v>
      </c>
      <c r="K29" s="9" t="s">
        <v>51</v>
      </c>
      <c r="L29" s="10">
        <f>IF(P23="","",P23)</f>
        <v>3</v>
      </c>
      <c r="M29" s="8">
        <f>IF(R26="","",R26)</f>
        <v>3</v>
      </c>
      <c r="N29" s="9" t="s">
        <v>51</v>
      </c>
      <c r="O29" s="10">
        <f>IF(P26="","",P26)</f>
        <v>5</v>
      </c>
      <c r="P29" s="67"/>
      <c r="Q29" s="68"/>
      <c r="R29" s="69"/>
      <c r="S29" s="37"/>
      <c r="T29" s="38"/>
      <c r="U29" s="39"/>
      <c r="V29" s="37"/>
      <c r="W29" s="38"/>
      <c r="X29" s="39"/>
      <c r="Y29" s="37"/>
      <c r="Z29" s="38"/>
      <c r="AA29" s="39"/>
      <c r="AB29" s="49"/>
      <c r="AC29" s="50"/>
      <c r="AD29" s="51"/>
      <c r="AE29" s="37"/>
      <c r="AF29" s="38"/>
      <c r="AG29" s="39"/>
      <c r="AH29" s="37"/>
      <c r="AI29" s="38"/>
      <c r="AJ29" s="39"/>
      <c r="AK29" s="37"/>
      <c r="AL29" s="38"/>
      <c r="AM29" s="39"/>
      <c r="AN29" s="49"/>
      <c r="AO29" s="50"/>
      <c r="AP29" s="51"/>
    </row>
    <row r="30" spans="1:42" ht="15" customHeight="1">
      <c r="A30" s="61"/>
      <c r="B30" s="62"/>
      <c r="C30" s="63"/>
      <c r="D30" s="82" t="str">
        <f>IF($P$18&lt;&gt;"",TEXT($P$18,"m月d日")," ")</f>
        <v> </v>
      </c>
      <c r="E30" s="83"/>
      <c r="F30" s="84"/>
      <c r="G30" s="82" t="str">
        <f>IF($P$21&lt;&gt;"",TEXT($P$21,"m月d日")," ")</f>
        <v> </v>
      </c>
      <c r="H30" s="83"/>
      <c r="I30" s="84"/>
      <c r="J30" s="82" t="str">
        <f>IF($P$24&lt;&gt;"",TEXT($P$24,"m月d日")," ")</f>
        <v> </v>
      </c>
      <c r="K30" s="83"/>
      <c r="L30" s="84"/>
      <c r="M30" s="82" t="str">
        <f>IF($P$27&lt;&gt;"",TEXT($P$27,"m月d日")," ")</f>
        <v> </v>
      </c>
      <c r="N30" s="83"/>
      <c r="O30" s="84"/>
      <c r="P30" s="70"/>
      <c r="Q30" s="71"/>
      <c r="R30" s="72"/>
      <c r="S30" s="40"/>
      <c r="T30" s="41"/>
      <c r="U30" s="42"/>
      <c r="V30" s="40"/>
      <c r="W30" s="41"/>
      <c r="X30" s="42"/>
      <c r="Y30" s="40"/>
      <c r="Z30" s="41"/>
      <c r="AA30" s="42"/>
      <c r="AB30" s="52"/>
      <c r="AC30" s="53"/>
      <c r="AD30" s="54"/>
      <c r="AE30" s="40"/>
      <c r="AF30" s="41"/>
      <c r="AG30" s="42"/>
      <c r="AH30" s="40"/>
      <c r="AI30" s="41"/>
      <c r="AJ30" s="42"/>
      <c r="AK30" s="40"/>
      <c r="AL30" s="41"/>
      <c r="AM30" s="42"/>
      <c r="AN30" s="52"/>
      <c r="AO30" s="53"/>
      <c r="AP30" s="54"/>
    </row>
  </sheetData>
  <sheetProtection/>
  <mergeCells count="170">
    <mergeCell ref="AK28:AM30"/>
    <mergeCell ref="AN28:AP30"/>
    <mergeCell ref="D30:F30"/>
    <mergeCell ref="G30:I30"/>
    <mergeCell ref="J30:L30"/>
    <mergeCell ref="M30:O30"/>
    <mergeCell ref="S28:U30"/>
    <mergeCell ref="V28:X30"/>
    <mergeCell ref="Y28:AA30"/>
    <mergeCell ref="AB28:AD30"/>
    <mergeCell ref="AE28:AG30"/>
    <mergeCell ref="AH28:AJ30"/>
    <mergeCell ref="A28:C30"/>
    <mergeCell ref="D28:F28"/>
    <mergeCell ref="G28:I28"/>
    <mergeCell ref="J28:L28"/>
    <mergeCell ref="M28:O28"/>
    <mergeCell ref="P28:R30"/>
    <mergeCell ref="AK25:AM27"/>
    <mergeCell ref="AN25:AP27"/>
    <mergeCell ref="D27:F27"/>
    <mergeCell ref="G27:I27"/>
    <mergeCell ref="J27:L27"/>
    <mergeCell ref="P27:R27"/>
    <mergeCell ref="S25:U27"/>
    <mergeCell ref="V25:X27"/>
    <mergeCell ref="Y25:AA27"/>
    <mergeCell ref="AB25:AD27"/>
    <mergeCell ref="AE25:AG27"/>
    <mergeCell ref="AH25:AJ27"/>
    <mergeCell ref="A25:C27"/>
    <mergeCell ref="D25:F25"/>
    <mergeCell ref="G25:I25"/>
    <mergeCell ref="J25:L25"/>
    <mergeCell ref="M25:O27"/>
    <mergeCell ref="P25:R25"/>
    <mergeCell ref="AK22:AM24"/>
    <mergeCell ref="AN22:AP24"/>
    <mergeCell ref="D24:F24"/>
    <mergeCell ref="G24:I24"/>
    <mergeCell ref="M24:O24"/>
    <mergeCell ref="P24:R24"/>
    <mergeCell ref="S22:U24"/>
    <mergeCell ref="V22:X24"/>
    <mergeCell ref="Y22:AA24"/>
    <mergeCell ref="AB22:AD24"/>
    <mergeCell ref="AE22:AG24"/>
    <mergeCell ref="AH22:AJ24"/>
    <mergeCell ref="A22:C24"/>
    <mergeCell ref="D22:F22"/>
    <mergeCell ref="G22:I22"/>
    <mergeCell ref="J22:L24"/>
    <mergeCell ref="M22:O22"/>
    <mergeCell ref="P22:R22"/>
    <mergeCell ref="AK19:AM21"/>
    <mergeCell ref="AN19:AP21"/>
    <mergeCell ref="D21:F21"/>
    <mergeCell ref="J21:L21"/>
    <mergeCell ref="M21:O21"/>
    <mergeCell ref="P21:R21"/>
    <mergeCell ref="S19:U21"/>
    <mergeCell ref="V19:X21"/>
    <mergeCell ref="Y19:AA21"/>
    <mergeCell ref="AB19:AD21"/>
    <mergeCell ref="AE19:AG21"/>
    <mergeCell ref="AH19:AJ21"/>
    <mergeCell ref="G18:I18"/>
    <mergeCell ref="J18:L18"/>
    <mergeCell ref="M18:O18"/>
    <mergeCell ref="P18:R18"/>
    <mergeCell ref="Y16:AA18"/>
    <mergeCell ref="AB16:AD18"/>
    <mergeCell ref="AE16:AG18"/>
    <mergeCell ref="AH16:AJ18"/>
    <mergeCell ref="A19:C21"/>
    <mergeCell ref="D19:F19"/>
    <mergeCell ref="G19:I21"/>
    <mergeCell ref="J19:L19"/>
    <mergeCell ref="M19:O19"/>
    <mergeCell ref="P19:R19"/>
    <mergeCell ref="AK16:AM18"/>
    <mergeCell ref="AN16:AP18"/>
    <mergeCell ref="AK15:AM15"/>
    <mergeCell ref="AN15:AP15"/>
    <mergeCell ref="A16:C18"/>
    <mergeCell ref="D16:F18"/>
    <mergeCell ref="G16:I16"/>
    <mergeCell ref="J16:L16"/>
    <mergeCell ref="M16:O16"/>
    <mergeCell ref="P16:R16"/>
    <mergeCell ref="S16:U18"/>
    <mergeCell ref="V16:X18"/>
    <mergeCell ref="S15:U15"/>
    <mergeCell ref="V15:X15"/>
    <mergeCell ref="Y15:AA15"/>
    <mergeCell ref="AB15:AD15"/>
    <mergeCell ref="AE15:AG15"/>
    <mergeCell ref="AH15:AJ15"/>
    <mergeCell ref="A15:C15"/>
    <mergeCell ref="D15:F15"/>
    <mergeCell ref="G15:I15"/>
    <mergeCell ref="J15:L15"/>
    <mergeCell ref="M15:O15"/>
    <mergeCell ref="P15:R15"/>
    <mergeCell ref="A13:E13"/>
    <mergeCell ref="F13:I13"/>
    <mergeCell ref="J13:O13"/>
    <mergeCell ref="Q13:V13"/>
    <mergeCell ref="W13:Y13"/>
    <mergeCell ref="Z13:AB13"/>
    <mergeCell ref="A12:E12"/>
    <mergeCell ref="F12:I12"/>
    <mergeCell ref="J12:O12"/>
    <mergeCell ref="Q12:V12"/>
    <mergeCell ref="W12:Y12"/>
    <mergeCell ref="Z12:AB12"/>
    <mergeCell ref="A11:E11"/>
    <mergeCell ref="F11:I11"/>
    <mergeCell ref="J11:O11"/>
    <mergeCell ref="Q11:V11"/>
    <mergeCell ref="W11:Y11"/>
    <mergeCell ref="Z11:AB11"/>
    <mergeCell ref="A10:E10"/>
    <mergeCell ref="F10:I10"/>
    <mergeCell ref="J10:O10"/>
    <mergeCell ref="Q10:V10"/>
    <mergeCell ref="W10:Y10"/>
    <mergeCell ref="Z10:AB10"/>
    <mergeCell ref="A9:E9"/>
    <mergeCell ref="F9:I9"/>
    <mergeCell ref="J9:O9"/>
    <mergeCell ref="Q9:V9"/>
    <mergeCell ref="W9:Y9"/>
    <mergeCell ref="Z9:AB9"/>
    <mergeCell ref="A8:E8"/>
    <mergeCell ref="F8:I8"/>
    <mergeCell ref="J8:O8"/>
    <mergeCell ref="Q8:V8"/>
    <mergeCell ref="W8:Y8"/>
    <mergeCell ref="Z8:AB8"/>
    <mergeCell ref="A7:E7"/>
    <mergeCell ref="F7:I7"/>
    <mergeCell ref="J7:O7"/>
    <mergeCell ref="Q7:V7"/>
    <mergeCell ref="W7:Y7"/>
    <mergeCell ref="Z7:AB7"/>
    <mergeCell ref="A6:E6"/>
    <mergeCell ref="F6:I6"/>
    <mergeCell ref="J6:O6"/>
    <mergeCell ref="Q6:V6"/>
    <mergeCell ref="W6:Y6"/>
    <mergeCell ref="Z6:AB6"/>
    <mergeCell ref="A5:E5"/>
    <mergeCell ref="F5:I5"/>
    <mergeCell ref="J5:O5"/>
    <mergeCell ref="Q5:V5"/>
    <mergeCell ref="W5:Y5"/>
    <mergeCell ref="Z5:AB5"/>
    <mergeCell ref="A4:E4"/>
    <mergeCell ref="F4:I4"/>
    <mergeCell ref="J4:O4"/>
    <mergeCell ref="Q4:V4"/>
    <mergeCell ref="W4:Y4"/>
    <mergeCell ref="Z4:AB4"/>
    <mergeCell ref="A3:E3"/>
    <mergeCell ref="F3:I3"/>
    <mergeCell ref="J3:V3"/>
    <mergeCell ref="W3:Y3"/>
    <mergeCell ref="Z3:AB3"/>
    <mergeCell ref="A1:R1"/>
  </mergeCells>
  <printOptions/>
  <pageMargins left="0.7" right="0.7" top="0.75" bottom="0.75" header="0.3" footer="0.3"/>
  <pageSetup fitToHeight="1" fitToWidth="1"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zoomScalePageLayoutView="0" workbookViewId="0" topLeftCell="A1">
      <selection activeCell="A1" sqref="A1:U1"/>
    </sheetView>
  </sheetViews>
  <sheetFormatPr defaultColWidth="2.50390625" defaultRowHeight="13.5"/>
  <cols>
    <col min="1" max="42" width="2.375" style="3" customWidth="1"/>
    <col min="43" max="16384" width="2.50390625" style="3" customWidth="1"/>
  </cols>
  <sheetData>
    <row r="1" spans="1:28" ht="18.75" customHeight="1">
      <c r="A1" s="121" t="s">
        <v>105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"/>
      <c r="W1" s="1"/>
      <c r="X1" s="1"/>
      <c r="Y1" s="1"/>
      <c r="Z1" s="1"/>
      <c r="AA1" s="1"/>
      <c r="AB1" s="1"/>
    </row>
    <row r="2" spans="1:28" ht="18.75" customHeight="1">
      <c r="A2" s="1"/>
      <c r="B2" s="1"/>
      <c r="C2" s="1"/>
      <c r="D2" s="1"/>
      <c r="E2" s="1"/>
      <c r="F2" s="1"/>
      <c r="G2" s="1"/>
      <c r="H2" s="1"/>
      <c r="I2" s="1"/>
      <c r="J2" s="1" t="s">
        <v>29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8.75" customHeight="1">
      <c r="A3" s="88" t="s">
        <v>100</v>
      </c>
      <c r="B3" s="88"/>
      <c r="C3" s="88"/>
      <c r="D3" s="88"/>
      <c r="E3" s="88"/>
      <c r="F3" s="89" t="s">
        <v>0</v>
      </c>
      <c r="G3" s="90"/>
      <c r="H3" s="90"/>
      <c r="I3" s="91"/>
      <c r="J3" s="89" t="s">
        <v>1</v>
      </c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1"/>
      <c r="W3" s="88" t="s">
        <v>15</v>
      </c>
      <c r="X3" s="88"/>
      <c r="Y3" s="88"/>
      <c r="Z3" s="89" t="s">
        <v>15</v>
      </c>
      <c r="AA3" s="90"/>
      <c r="AB3" s="91"/>
    </row>
    <row r="4" spans="1:28" ht="18.75" customHeight="1">
      <c r="A4" s="92" t="s">
        <v>2</v>
      </c>
      <c r="B4" s="92"/>
      <c r="C4" s="92"/>
      <c r="D4" s="92"/>
      <c r="E4" s="92"/>
      <c r="F4" s="21">
        <v>0.3958333333333333</v>
      </c>
      <c r="G4" s="22"/>
      <c r="H4" s="22"/>
      <c r="I4" s="23"/>
      <c r="J4" s="89" t="s">
        <v>37</v>
      </c>
      <c r="K4" s="90"/>
      <c r="L4" s="90"/>
      <c r="M4" s="90"/>
      <c r="N4" s="90"/>
      <c r="O4" s="90"/>
      <c r="P4" s="11" t="s">
        <v>8</v>
      </c>
      <c r="Q4" s="90" t="s">
        <v>113</v>
      </c>
      <c r="R4" s="90"/>
      <c r="S4" s="90"/>
      <c r="T4" s="90"/>
      <c r="U4" s="90"/>
      <c r="V4" s="91"/>
      <c r="W4" s="88" t="s">
        <v>68</v>
      </c>
      <c r="X4" s="88"/>
      <c r="Y4" s="88"/>
      <c r="Z4" s="88" t="s">
        <v>20</v>
      </c>
      <c r="AA4" s="88"/>
      <c r="AB4" s="88"/>
    </row>
    <row r="5" spans="1:28" ht="18.75" customHeight="1">
      <c r="A5" s="92" t="s">
        <v>3</v>
      </c>
      <c r="B5" s="92"/>
      <c r="C5" s="92"/>
      <c r="D5" s="92"/>
      <c r="E5" s="92"/>
      <c r="F5" s="21">
        <v>0.4270833333333333</v>
      </c>
      <c r="G5" s="22"/>
      <c r="H5" s="22"/>
      <c r="I5" s="23"/>
      <c r="J5" s="89" t="s">
        <v>111</v>
      </c>
      <c r="K5" s="90"/>
      <c r="L5" s="90"/>
      <c r="M5" s="90"/>
      <c r="N5" s="90"/>
      <c r="O5" s="90"/>
      <c r="P5" s="11" t="s">
        <v>8</v>
      </c>
      <c r="Q5" s="90" t="s">
        <v>68</v>
      </c>
      <c r="R5" s="90"/>
      <c r="S5" s="90"/>
      <c r="T5" s="90"/>
      <c r="U5" s="90"/>
      <c r="V5" s="91"/>
      <c r="W5" s="93" t="s">
        <v>37</v>
      </c>
      <c r="X5" s="93"/>
      <c r="Y5" s="93"/>
      <c r="Z5" s="93" t="s">
        <v>113</v>
      </c>
      <c r="AA5" s="93"/>
      <c r="AB5" s="93"/>
    </row>
    <row r="6" spans="1:28" ht="18.75" customHeight="1">
      <c r="A6" s="92" t="s">
        <v>4</v>
      </c>
      <c r="B6" s="92"/>
      <c r="C6" s="92"/>
      <c r="D6" s="92"/>
      <c r="E6" s="92"/>
      <c r="F6" s="21">
        <v>0.4583333333333333</v>
      </c>
      <c r="G6" s="22"/>
      <c r="H6" s="22"/>
      <c r="I6" s="23"/>
      <c r="J6" s="89" t="s">
        <v>113</v>
      </c>
      <c r="K6" s="90"/>
      <c r="L6" s="90"/>
      <c r="M6" s="90"/>
      <c r="N6" s="90"/>
      <c r="O6" s="90"/>
      <c r="P6" s="11" t="s">
        <v>8</v>
      </c>
      <c r="Q6" s="90" t="s">
        <v>112</v>
      </c>
      <c r="R6" s="90"/>
      <c r="S6" s="90"/>
      <c r="T6" s="90"/>
      <c r="U6" s="90"/>
      <c r="V6" s="91"/>
      <c r="W6" s="88" t="s">
        <v>111</v>
      </c>
      <c r="X6" s="88"/>
      <c r="Y6" s="88"/>
      <c r="Z6" s="93" t="s">
        <v>68</v>
      </c>
      <c r="AA6" s="93"/>
      <c r="AB6" s="93"/>
    </row>
    <row r="7" spans="1:28" ht="18.75" customHeight="1">
      <c r="A7" s="92" t="s">
        <v>5</v>
      </c>
      <c r="B7" s="92"/>
      <c r="C7" s="92"/>
      <c r="D7" s="92"/>
      <c r="E7" s="92"/>
      <c r="F7" s="21">
        <v>0.4895833333333333</v>
      </c>
      <c r="G7" s="22"/>
      <c r="H7" s="22"/>
      <c r="I7" s="23"/>
      <c r="J7" s="89" t="s">
        <v>37</v>
      </c>
      <c r="K7" s="90"/>
      <c r="L7" s="90"/>
      <c r="M7" s="90"/>
      <c r="N7" s="90"/>
      <c r="O7" s="90"/>
      <c r="P7" s="11" t="s">
        <v>8</v>
      </c>
      <c r="Q7" s="90" t="s">
        <v>111</v>
      </c>
      <c r="R7" s="90"/>
      <c r="S7" s="90"/>
      <c r="T7" s="90"/>
      <c r="U7" s="90"/>
      <c r="V7" s="91"/>
      <c r="W7" s="88" t="s">
        <v>113</v>
      </c>
      <c r="X7" s="88"/>
      <c r="Y7" s="88"/>
      <c r="Z7" s="93" t="s">
        <v>20</v>
      </c>
      <c r="AA7" s="93"/>
      <c r="AB7" s="93"/>
    </row>
    <row r="8" spans="1:28" ht="18.75" customHeight="1">
      <c r="A8" s="92" t="s">
        <v>6</v>
      </c>
      <c r="B8" s="92"/>
      <c r="C8" s="92"/>
      <c r="D8" s="92"/>
      <c r="E8" s="92"/>
      <c r="F8" s="21">
        <v>0.5208333333333334</v>
      </c>
      <c r="G8" s="22"/>
      <c r="H8" s="22"/>
      <c r="I8" s="23"/>
      <c r="J8" s="90" t="s">
        <v>68</v>
      </c>
      <c r="K8" s="90"/>
      <c r="L8" s="90"/>
      <c r="M8" s="90"/>
      <c r="N8" s="90"/>
      <c r="O8" s="90"/>
      <c r="P8" s="11" t="s">
        <v>8</v>
      </c>
      <c r="Q8" s="90" t="s">
        <v>20</v>
      </c>
      <c r="R8" s="90"/>
      <c r="S8" s="90"/>
      <c r="T8" s="90"/>
      <c r="U8" s="90"/>
      <c r="V8" s="91"/>
      <c r="W8" s="93" t="s">
        <v>37</v>
      </c>
      <c r="X8" s="93"/>
      <c r="Y8" s="93"/>
      <c r="Z8" s="88" t="s">
        <v>111</v>
      </c>
      <c r="AA8" s="88"/>
      <c r="AB8" s="88"/>
    </row>
    <row r="9" spans="1:28" ht="18.75" customHeight="1">
      <c r="A9" s="92" t="s">
        <v>7</v>
      </c>
      <c r="B9" s="92"/>
      <c r="C9" s="92"/>
      <c r="D9" s="92"/>
      <c r="E9" s="92"/>
      <c r="F9" s="21">
        <v>0.5520833333333334</v>
      </c>
      <c r="G9" s="22"/>
      <c r="H9" s="22"/>
      <c r="I9" s="23"/>
      <c r="J9" s="89" t="s">
        <v>113</v>
      </c>
      <c r="K9" s="90"/>
      <c r="L9" s="90"/>
      <c r="M9" s="90"/>
      <c r="N9" s="90"/>
      <c r="O9" s="90"/>
      <c r="P9" s="11" t="s">
        <v>8</v>
      </c>
      <c r="Q9" s="90" t="s">
        <v>111</v>
      </c>
      <c r="R9" s="90"/>
      <c r="S9" s="90"/>
      <c r="T9" s="90"/>
      <c r="U9" s="90"/>
      <c r="V9" s="90"/>
      <c r="W9" s="93" t="s">
        <v>37</v>
      </c>
      <c r="X9" s="93"/>
      <c r="Y9" s="93"/>
      <c r="Z9" s="88" t="s">
        <v>20</v>
      </c>
      <c r="AA9" s="88"/>
      <c r="AB9" s="88"/>
    </row>
    <row r="10" spans="1:28" ht="18.75" customHeight="1">
      <c r="A10" s="92" t="s">
        <v>11</v>
      </c>
      <c r="B10" s="92"/>
      <c r="C10" s="92"/>
      <c r="D10" s="92"/>
      <c r="E10" s="92"/>
      <c r="F10" s="21">
        <v>0.5833333333333334</v>
      </c>
      <c r="G10" s="22"/>
      <c r="H10" s="22"/>
      <c r="I10" s="23"/>
      <c r="J10" s="89" t="s">
        <v>37</v>
      </c>
      <c r="K10" s="90"/>
      <c r="L10" s="90"/>
      <c r="M10" s="90"/>
      <c r="N10" s="90"/>
      <c r="O10" s="90"/>
      <c r="P10" s="11" t="s">
        <v>8</v>
      </c>
      <c r="Q10" s="90" t="s">
        <v>68</v>
      </c>
      <c r="R10" s="90"/>
      <c r="S10" s="90"/>
      <c r="T10" s="90"/>
      <c r="U10" s="90"/>
      <c r="V10" s="91"/>
      <c r="W10" s="93" t="s">
        <v>113</v>
      </c>
      <c r="X10" s="93"/>
      <c r="Y10" s="93"/>
      <c r="Z10" s="93" t="s">
        <v>111</v>
      </c>
      <c r="AA10" s="93"/>
      <c r="AB10" s="93"/>
    </row>
    <row r="11" spans="1:28" ht="18.75" customHeight="1">
      <c r="A11" s="92" t="s">
        <v>12</v>
      </c>
      <c r="B11" s="92"/>
      <c r="C11" s="92"/>
      <c r="D11" s="92"/>
      <c r="E11" s="92"/>
      <c r="F11" s="21">
        <v>0.6145833333333334</v>
      </c>
      <c r="G11" s="22"/>
      <c r="H11" s="22"/>
      <c r="I11" s="23"/>
      <c r="J11" s="89" t="s">
        <v>111</v>
      </c>
      <c r="K11" s="90"/>
      <c r="L11" s="90"/>
      <c r="M11" s="90"/>
      <c r="N11" s="90"/>
      <c r="O11" s="90"/>
      <c r="P11" s="11" t="s">
        <v>8</v>
      </c>
      <c r="Q11" s="90" t="s">
        <v>20</v>
      </c>
      <c r="R11" s="90"/>
      <c r="S11" s="90"/>
      <c r="T11" s="90"/>
      <c r="U11" s="90"/>
      <c r="V11" s="91"/>
      <c r="W11" s="88" t="s">
        <v>37</v>
      </c>
      <c r="X11" s="88"/>
      <c r="Y11" s="88"/>
      <c r="Z11" s="93" t="s">
        <v>68</v>
      </c>
      <c r="AA11" s="93"/>
      <c r="AB11" s="93"/>
    </row>
    <row r="12" spans="1:28" ht="18.75" customHeight="1">
      <c r="A12" s="92" t="s">
        <v>13</v>
      </c>
      <c r="B12" s="92"/>
      <c r="C12" s="92"/>
      <c r="D12" s="92"/>
      <c r="E12" s="92"/>
      <c r="F12" s="21">
        <v>0.6458333333333334</v>
      </c>
      <c r="G12" s="22"/>
      <c r="H12" s="22"/>
      <c r="I12" s="23"/>
      <c r="J12" s="89" t="s">
        <v>113</v>
      </c>
      <c r="K12" s="90"/>
      <c r="L12" s="90"/>
      <c r="M12" s="90"/>
      <c r="N12" s="90"/>
      <c r="O12" s="90"/>
      <c r="P12" s="11" t="s">
        <v>8</v>
      </c>
      <c r="Q12" s="90" t="s">
        <v>68</v>
      </c>
      <c r="R12" s="90"/>
      <c r="S12" s="90"/>
      <c r="T12" s="90"/>
      <c r="U12" s="90"/>
      <c r="V12" s="91"/>
      <c r="W12" s="88" t="s">
        <v>111</v>
      </c>
      <c r="X12" s="88"/>
      <c r="Y12" s="88"/>
      <c r="Z12" s="93" t="s">
        <v>20</v>
      </c>
      <c r="AA12" s="93"/>
      <c r="AB12" s="93"/>
    </row>
    <row r="13" spans="1:28" ht="18.75" customHeight="1">
      <c r="A13" s="92" t="s">
        <v>14</v>
      </c>
      <c r="B13" s="92"/>
      <c r="C13" s="92"/>
      <c r="D13" s="92"/>
      <c r="E13" s="92"/>
      <c r="F13" s="21">
        <v>0.6770833333333334</v>
      </c>
      <c r="G13" s="22"/>
      <c r="H13" s="22"/>
      <c r="I13" s="23"/>
      <c r="J13" s="89" t="s">
        <v>37</v>
      </c>
      <c r="K13" s="90"/>
      <c r="L13" s="90"/>
      <c r="M13" s="90"/>
      <c r="N13" s="90"/>
      <c r="O13" s="90"/>
      <c r="P13" s="11" t="s">
        <v>8</v>
      </c>
      <c r="Q13" s="90" t="s">
        <v>20</v>
      </c>
      <c r="R13" s="90"/>
      <c r="S13" s="90"/>
      <c r="T13" s="90"/>
      <c r="U13" s="90"/>
      <c r="V13" s="90"/>
      <c r="W13" s="93" t="s">
        <v>113</v>
      </c>
      <c r="X13" s="93"/>
      <c r="Y13" s="93"/>
      <c r="Z13" s="88" t="s">
        <v>68</v>
      </c>
      <c r="AA13" s="88"/>
      <c r="AB13" s="88"/>
    </row>
    <row r="14" ht="18.75" customHeight="1"/>
    <row r="15" spans="1:42" ht="45" customHeight="1">
      <c r="A15" s="31"/>
      <c r="B15" s="32"/>
      <c r="C15" s="33"/>
      <c r="D15" s="34" t="s">
        <v>37</v>
      </c>
      <c r="E15" s="35"/>
      <c r="F15" s="36"/>
      <c r="G15" s="94" t="s">
        <v>113</v>
      </c>
      <c r="H15" s="95"/>
      <c r="I15" s="96"/>
      <c r="J15" s="34" t="s">
        <v>111</v>
      </c>
      <c r="K15" s="35"/>
      <c r="L15" s="36"/>
      <c r="M15" s="34" t="s">
        <v>68</v>
      </c>
      <c r="N15" s="35"/>
      <c r="O15" s="36"/>
      <c r="P15" s="34" t="s">
        <v>20</v>
      </c>
      <c r="Q15" s="35"/>
      <c r="R15" s="36"/>
      <c r="S15" s="29" t="s">
        <v>41</v>
      </c>
      <c r="T15" s="29"/>
      <c r="U15" s="30"/>
      <c r="V15" s="28" t="s">
        <v>42</v>
      </c>
      <c r="W15" s="29"/>
      <c r="X15" s="30"/>
      <c r="Y15" s="28" t="s">
        <v>43</v>
      </c>
      <c r="Z15" s="29"/>
      <c r="AA15" s="29"/>
      <c r="AB15" s="43" t="s">
        <v>44</v>
      </c>
      <c r="AC15" s="44"/>
      <c r="AD15" s="45"/>
      <c r="AE15" s="28" t="s">
        <v>45</v>
      </c>
      <c r="AF15" s="29"/>
      <c r="AG15" s="30"/>
      <c r="AH15" s="28" t="s">
        <v>46</v>
      </c>
      <c r="AI15" s="29"/>
      <c r="AJ15" s="30"/>
      <c r="AK15" s="28" t="s">
        <v>47</v>
      </c>
      <c r="AL15" s="29"/>
      <c r="AM15" s="30"/>
      <c r="AN15" s="43" t="s">
        <v>48</v>
      </c>
      <c r="AO15" s="44"/>
      <c r="AP15" s="45"/>
    </row>
    <row r="16" spans="1:42" ht="15" customHeight="1">
      <c r="A16" s="55" t="str">
        <f>D15</f>
        <v>シバタ</v>
      </c>
      <c r="B16" s="56"/>
      <c r="C16" s="57"/>
      <c r="D16" s="64"/>
      <c r="E16" s="65"/>
      <c r="F16" s="66"/>
      <c r="G16" s="73" t="str">
        <f>IF(OR(G17="",I17=""),"",IF(G17&gt;I17,"○",IF(G17&lt;I17,"×",IF(G17=I17,"△"))))</f>
        <v>×</v>
      </c>
      <c r="H16" s="74"/>
      <c r="I16" s="75"/>
      <c r="J16" s="73" t="str">
        <f>IF(OR(J17="",L17=""),"",IF(J17&gt;L17,"○",IF(J17&lt;L17,"×",IF(J17=L17,"△"))))</f>
        <v>○</v>
      </c>
      <c r="K16" s="74"/>
      <c r="L16" s="75"/>
      <c r="M16" s="73" t="str">
        <f>IF(OR(M17="",O17=""),"",IF(M17&gt;O17,"○",IF(M17&lt;O17,"×",IF(M17=O17,"△"))))</f>
        <v>×</v>
      </c>
      <c r="N16" s="74"/>
      <c r="O16" s="75"/>
      <c r="P16" s="73" t="str">
        <f>IF(OR(P17="",R17=""),"",IF(P17&gt;R17,"○",IF(P17&lt;R17,"×",IF(P17=R17,"△"))))</f>
        <v>×</v>
      </c>
      <c r="Q16" s="74"/>
      <c r="R16" s="75"/>
      <c r="S16" s="28">
        <f>COUNTIF(D16:R16,"○")</f>
        <v>1</v>
      </c>
      <c r="T16" s="29"/>
      <c r="U16" s="30"/>
      <c r="V16" s="28">
        <f>COUNTIF(D16:R16,"△")</f>
        <v>0</v>
      </c>
      <c r="W16" s="29"/>
      <c r="X16" s="30"/>
      <c r="Y16" s="28">
        <f>COUNTIF(D16:R16,"×")</f>
        <v>3</v>
      </c>
      <c r="Z16" s="29"/>
      <c r="AA16" s="30"/>
      <c r="AB16" s="46">
        <f>(S16*3)+V16+(Y16/100)</f>
        <v>3.03</v>
      </c>
      <c r="AC16" s="47"/>
      <c r="AD16" s="48"/>
      <c r="AE16" s="28">
        <f>SUM(G17+J17+M17+P17)</f>
        <v>21</v>
      </c>
      <c r="AF16" s="29"/>
      <c r="AG16" s="30"/>
      <c r="AH16" s="28">
        <f>SUM(-I17-L17-O17-R17)</f>
        <v>-21</v>
      </c>
      <c r="AI16" s="29"/>
      <c r="AJ16" s="30"/>
      <c r="AK16" s="28">
        <f>SUM(AE16:AJ17)</f>
        <v>0</v>
      </c>
      <c r="AL16" s="29"/>
      <c r="AM16" s="30"/>
      <c r="AN16" s="46">
        <v>4</v>
      </c>
      <c r="AO16" s="47"/>
      <c r="AP16" s="48"/>
    </row>
    <row r="17" spans="1:42" ht="15" customHeight="1">
      <c r="A17" s="58"/>
      <c r="B17" s="59"/>
      <c r="C17" s="60"/>
      <c r="D17" s="67"/>
      <c r="E17" s="68"/>
      <c r="F17" s="69"/>
      <c r="G17" s="5">
        <v>2</v>
      </c>
      <c r="H17" s="6" t="s">
        <v>49</v>
      </c>
      <c r="I17" s="7">
        <v>5</v>
      </c>
      <c r="J17" s="5">
        <v>13</v>
      </c>
      <c r="K17" s="6" t="s">
        <v>49</v>
      </c>
      <c r="L17" s="7">
        <v>4</v>
      </c>
      <c r="M17" s="5">
        <v>4</v>
      </c>
      <c r="N17" s="6" t="s">
        <v>49</v>
      </c>
      <c r="O17" s="7">
        <v>6</v>
      </c>
      <c r="P17" s="5">
        <v>2</v>
      </c>
      <c r="Q17" s="6" t="s">
        <v>49</v>
      </c>
      <c r="R17" s="7">
        <v>6</v>
      </c>
      <c r="S17" s="37"/>
      <c r="T17" s="38"/>
      <c r="U17" s="39"/>
      <c r="V17" s="37"/>
      <c r="W17" s="38"/>
      <c r="X17" s="39"/>
      <c r="Y17" s="37"/>
      <c r="Z17" s="38"/>
      <c r="AA17" s="39"/>
      <c r="AB17" s="49"/>
      <c r="AC17" s="50"/>
      <c r="AD17" s="51"/>
      <c r="AE17" s="37"/>
      <c r="AF17" s="38"/>
      <c r="AG17" s="39"/>
      <c r="AH17" s="37"/>
      <c r="AI17" s="38"/>
      <c r="AJ17" s="39"/>
      <c r="AK17" s="37"/>
      <c r="AL17" s="38"/>
      <c r="AM17" s="39"/>
      <c r="AN17" s="49"/>
      <c r="AO17" s="50"/>
      <c r="AP17" s="51"/>
    </row>
    <row r="18" spans="1:42" ht="15" customHeight="1">
      <c r="A18" s="61"/>
      <c r="B18" s="62"/>
      <c r="C18" s="63"/>
      <c r="D18" s="70"/>
      <c r="E18" s="71"/>
      <c r="F18" s="72"/>
      <c r="G18" s="76"/>
      <c r="H18" s="77"/>
      <c r="I18" s="78"/>
      <c r="J18" s="76"/>
      <c r="K18" s="77"/>
      <c r="L18" s="78"/>
      <c r="M18" s="76"/>
      <c r="N18" s="77"/>
      <c r="O18" s="78"/>
      <c r="P18" s="76"/>
      <c r="Q18" s="77"/>
      <c r="R18" s="78"/>
      <c r="S18" s="40"/>
      <c r="T18" s="41"/>
      <c r="U18" s="42"/>
      <c r="V18" s="40"/>
      <c r="W18" s="41"/>
      <c r="X18" s="42"/>
      <c r="Y18" s="40"/>
      <c r="Z18" s="41"/>
      <c r="AA18" s="42"/>
      <c r="AB18" s="52"/>
      <c r="AC18" s="53"/>
      <c r="AD18" s="54"/>
      <c r="AE18" s="40"/>
      <c r="AF18" s="41"/>
      <c r="AG18" s="42"/>
      <c r="AH18" s="40"/>
      <c r="AI18" s="41"/>
      <c r="AJ18" s="42"/>
      <c r="AK18" s="40"/>
      <c r="AL18" s="41"/>
      <c r="AM18" s="42"/>
      <c r="AN18" s="52"/>
      <c r="AO18" s="53"/>
      <c r="AP18" s="54"/>
    </row>
    <row r="19" spans="1:42" ht="15" customHeight="1">
      <c r="A19" s="97" t="str">
        <f>G15</f>
        <v>クレーシェ</v>
      </c>
      <c r="B19" s="98"/>
      <c r="C19" s="99"/>
      <c r="D19" s="73" t="str">
        <f>IF(OR(G17="",I17=""),"",IF(D20&gt;F20,"○",IF(D20&lt;F20,"×",IF(D20=F20,"△"))))</f>
        <v>○</v>
      </c>
      <c r="E19" s="74"/>
      <c r="F19" s="75"/>
      <c r="G19" s="64">
        <f>IF(OR(G20="",I20=""),"",IF(G20&gt;=I20,"○",IF(G20&lt;=I20,"×",IF(G20=I20,"△"))))</f>
      </c>
      <c r="H19" s="65"/>
      <c r="I19" s="66"/>
      <c r="J19" s="73" t="str">
        <f>IF(OR(J20="",L20=""),"",IF(J20&gt;L20,"○",IF(J20&lt;L20,"×",IF(J20=L20,"△"))))</f>
        <v>○</v>
      </c>
      <c r="K19" s="74"/>
      <c r="L19" s="75"/>
      <c r="M19" s="73" t="str">
        <f>IF(OR(M20="",O20=""),"",IF(M20&gt;O20,"○",IF(M20&lt;O20,"×",IF(M20=O20,"△"))))</f>
        <v>×</v>
      </c>
      <c r="N19" s="74"/>
      <c r="O19" s="75"/>
      <c r="P19" s="73" t="str">
        <f>IF(OR(P20="",R20=""),"",IF(P20&gt;R20,"○",IF(P20&lt;R20,"×",IF(P20=R20,"△"))))</f>
        <v>△</v>
      </c>
      <c r="Q19" s="74"/>
      <c r="R19" s="75"/>
      <c r="S19" s="28">
        <f>COUNTIF(D19:R19,"○")</f>
        <v>2</v>
      </c>
      <c r="T19" s="29"/>
      <c r="U19" s="30"/>
      <c r="V19" s="28">
        <f>COUNTIF(D19:R19,"△")</f>
        <v>1</v>
      </c>
      <c r="W19" s="29"/>
      <c r="X19" s="30"/>
      <c r="Y19" s="28">
        <f>COUNTIF(D19:R19,"×")</f>
        <v>1</v>
      </c>
      <c r="Z19" s="29"/>
      <c r="AA19" s="30"/>
      <c r="AB19" s="46">
        <f>(S19*3)+V19+(Y19/100)</f>
        <v>7.01</v>
      </c>
      <c r="AC19" s="47"/>
      <c r="AD19" s="48"/>
      <c r="AE19" s="28">
        <f>SUM(D20+J20+M20+P20)</f>
        <v>11</v>
      </c>
      <c r="AF19" s="29"/>
      <c r="AG19" s="30"/>
      <c r="AH19" s="28">
        <f>SUM(-F20-L20-O20-R20)</f>
        <v>-11</v>
      </c>
      <c r="AI19" s="29"/>
      <c r="AJ19" s="30"/>
      <c r="AK19" s="28">
        <f>SUM(AE19:AJ20)</f>
        <v>0</v>
      </c>
      <c r="AL19" s="29"/>
      <c r="AM19" s="30"/>
      <c r="AN19" s="46">
        <v>3</v>
      </c>
      <c r="AO19" s="47"/>
      <c r="AP19" s="48"/>
    </row>
    <row r="20" spans="1:42" ht="15" customHeight="1">
      <c r="A20" s="100"/>
      <c r="B20" s="101"/>
      <c r="C20" s="102"/>
      <c r="D20" s="8">
        <f>IF(I17="","",I17)</f>
        <v>5</v>
      </c>
      <c r="E20" s="9" t="s">
        <v>50</v>
      </c>
      <c r="F20" s="10">
        <f>IF(G17="","",G17)</f>
        <v>2</v>
      </c>
      <c r="G20" s="67"/>
      <c r="H20" s="68"/>
      <c r="I20" s="69"/>
      <c r="J20" s="5">
        <v>3</v>
      </c>
      <c r="K20" s="6" t="s">
        <v>50</v>
      </c>
      <c r="L20" s="7">
        <v>1</v>
      </c>
      <c r="M20" s="5">
        <v>1</v>
      </c>
      <c r="N20" s="6" t="s">
        <v>50</v>
      </c>
      <c r="O20" s="7">
        <v>6</v>
      </c>
      <c r="P20" s="5">
        <v>2</v>
      </c>
      <c r="Q20" s="6" t="s">
        <v>50</v>
      </c>
      <c r="R20" s="7">
        <v>2</v>
      </c>
      <c r="S20" s="37"/>
      <c r="T20" s="38"/>
      <c r="U20" s="39"/>
      <c r="V20" s="37"/>
      <c r="W20" s="38"/>
      <c r="X20" s="39"/>
      <c r="Y20" s="37"/>
      <c r="Z20" s="38"/>
      <c r="AA20" s="39"/>
      <c r="AB20" s="49"/>
      <c r="AC20" s="50"/>
      <c r="AD20" s="51"/>
      <c r="AE20" s="37"/>
      <c r="AF20" s="38"/>
      <c r="AG20" s="39"/>
      <c r="AH20" s="37"/>
      <c r="AI20" s="38"/>
      <c r="AJ20" s="39"/>
      <c r="AK20" s="37"/>
      <c r="AL20" s="38"/>
      <c r="AM20" s="39"/>
      <c r="AN20" s="49"/>
      <c r="AO20" s="50"/>
      <c r="AP20" s="51"/>
    </row>
    <row r="21" spans="1:42" ht="15" customHeight="1">
      <c r="A21" s="103"/>
      <c r="B21" s="104"/>
      <c r="C21" s="105"/>
      <c r="D21" s="79" t="str">
        <f>IF($G$18&lt;&gt;"",TEXT($G$18,"m月d日")," ")</f>
        <v> </v>
      </c>
      <c r="E21" s="80"/>
      <c r="F21" s="81"/>
      <c r="G21" s="70"/>
      <c r="H21" s="71"/>
      <c r="I21" s="72"/>
      <c r="J21" s="76"/>
      <c r="K21" s="77"/>
      <c r="L21" s="78"/>
      <c r="M21" s="76"/>
      <c r="N21" s="77"/>
      <c r="O21" s="78"/>
      <c r="P21" s="76"/>
      <c r="Q21" s="77"/>
      <c r="R21" s="78"/>
      <c r="S21" s="40"/>
      <c r="T21" s="41"/>
      <c r="U21" s="42"/>
      <c r="V21" s="40"/>
      <c r="W21" s="41"/>
      <c r="X21" s="42"/>
      <c r="Y21" s="40"/>
      <c r="Z21" s="41"/>
      <c r="AA21" s="42"/>
      <c r="AB21" s="52"/>
      <c r="AC21" s="53"/>
      <c r="AD21" s="54"/>
      <c r="AE21" s="40"/>
      <c r="AF21" s="41"/>
      <c r="AG21" s="42"/>
      <c r="AH21" s="40"/>
      <c r="AI21" s="41"/>
      <c r="AJ21" s="42"/>
      <c r="AK21" s="40"/>
      <c r="AL21" s="41"/>
      <c r="AM21" s="42"/>
      <c r="AN21" s="52"/>
      <c r="AO21" s="53"/>
      <c r="AP21" s="54"/>
    </row>
    <row r="22" spans="1:42" ht="15" customHeight="1">
      <c r="A22" s="55" t="str">
        <f>J15</f>
        <v>鳥屋野</v>
      </c>
      <c r="B22" s="56"/>
      <c r="C22" s="57"/>
      <c r="D22" s="73" t="str">
        <f>IF(OR(J17="",L17=""),"",IF(D23&gt;F23,"○",IF(D23=F23,"△",IF(D23&lt;F23,"×"))))</f>
        <v>×</v>
      </c>
      <c r="E22" s="74"/>
      <c r="F22" s="75"/>
      <c r="G22" s="73" t="str">
        <f>IF(OR(J20="",L20=""),"",IF(G23&gt;I23,"○",IF(G23=I23,"△",IF(G23&lt;I23,"×"))))</f>
        <v>×</v>
      </c>
      <c r="H22" s="74"/>
      <c r="I22" s="75"/>
      <c r="J22" s="64"/>
      <c r="K22" s="65"/>
      <c r="L22" s="66"/>
      <c r="M22" s="73" t="str">
        <f>IF(OR(M23="",O23=""),"",IF(M23&gt;O23,"○",IF(M23=O23,"△",IF(M23&lt;O23,"×"))))</f>
        <v>×</v>
      </c>
      <c r="N22" s="74"/>
      <c r="O22" s="75"/>
      <c r="P22" s="73" t="str">
        <f>IF(OR(P23="",R23=""),"",IF(P23&gt;R23,"○",IF(P23=R23,"△",IF(P23&lt;R23,"×"))))</f>
        <v>×</v>
      </c>
      <c r="Q22" s="74"/>
      <c r="R22" s="75"/>
      <c r="S22" s="28">
        <f>COUNTIF(D22:R22,"○")</f>
        <v>0</v>
      </c>
      <c r="T22" s="29"/>
      <c r="U22" s="30"/>
      <c r="V22" s="28">
        <f>COUNTIF(D22:R22,"△")</f>
        <v>0</v>
      </c>
      <c r="W22" s="29"/>
      <c r="X22" s="30"/>
      <c r="Y22" s="28">
        <f>COUNTIF(D22:R22,"×")</f>
        <v>4</v>
      </c>
      <c r="Z22" s="29"/>
      <c r="AA22" s="30"/>
      <c r="AB22" s="46">
        <f>(S22*3)+V22+(Y22/100)</f>
        <v>0.04</v>
      </c>
      <c r="AC22" s="47"/>
      <c r="AD22" s="48"/>
      <c r="AE22" s="28">
        <f>SUM(L20+L17+M23+P23)</f>
        <v>9</v>
      </c>
      <c r="AF22" s="29"/>
      <c r="AG22" s="30"/>
      <c r="AH22" s="28">
        <f>SUM(-J17-J20-O23-R23)</f>
        <v>-26</v>
      </c>
      <c r="AI22" s="29"/>
      <c r="AJ22" s="30"/>
      <c r="AK22" s="28">
        <f>SUM(AE22:AJ23)</f>
        <v>-17</v>
      </c>
      <c r="AL22" s="29"/>
      <c r="AM22" s="30"/>
      <c r="AN22" s="46">
        <v>5</v>
      </c>
      <c r="AO22" s="47"/>
      <c r="AP22" s="48"/>
    </row>
    <row r="23" spans="1:42" ht="15" customHeight="1">
      <c r="A23" s="58"/>
      <c r="B23" s="59"/>
      <c r="C23" s="60"/>
      <c r="D23" s="8">
        <f>IF(L17="","",L17)</f>
        <v>4</v>
      </c>
      <c r="E23" s="9" t="s">
        <v>51</v>
      </c>
      <c r="F23" s="10">
        <f>IF(J17="","",J17)</f>
        <v>13</v>
      </c>
      <c r="G23" s="8">
        <f>IF(L20="","",L20)</f>
        <v>1</v>
      </c>
      <c r="H23" s="9" t="s">
        <v>51</v>
      </c>
      <c r="I23" s="10">
        <f>IF(J20="","",J20)</f>
        <v>3</v>
      </c>
      <c r="J23" s="67"/>
      <c r="K23" s="68"/>
      <c r="L23" s="69"/>
      <c r="M23" s="5">
        <v>1</v>
      </c>
      <c r="N23" s="6" t="s">
        <v>51</v>
      </c>
      <c r="O23" s="7">
        <v>4</v>
      </c>
      <c r="P23" s="5">
        <v>3</v>
      </c>
      <c r="Q23" s="6" t="s">
        <v>51</v>
      </c>
      <c r="R23" s="7">
        <v>6</v>
      </c>
      <c r="S23" s="37"/>
      <c r="T23" s="38"/>
      <c r="U23" s="39"/>
      <c r="V23" s="37"/>
      <c r="W23" s="38"/>
      <c r="X23" s="39"/>
      <c r="Y23" s="37"/>
      <c r="Z23" s="38"/>
      <c r="AA23" s="39"/>
      <c r="AB23" s="49"/>
      <c r="AC23" s="50"/>
      <c r="AD23" s="51"/>
      <c r="AE23" s="37"/>
      <c r="AF23" s="38"/>
      <c r="AG23" s="39"/>
      <c r="AH23" s="37"/>
      <c r="AI23" s="38"/>
      <c r="AJ23" s="39"/>
      <c r="AK23" s="37"/>
      <c r="AL23" s="38"/>
      <c r="AM23" s="39"/>
      <c r="AN23" s="49"/>
      <c r="AO23" s="50"/>
      <c r="AP23" s="51"/>
    </row>
    <row r="24" spans="1:42" ht="15" customHeight="1">
      <c r="A24" s="61"/>
      <c r="B24" s="62"/>
      <c r="C24" s="63"/>
      <c r="D24" s="79" t="str">
        <f>IF($J$18&lt;&gt;"",TEXT($J$18,"m月d日")," ")</f>
        <v> </v>
      </c>
      <c r="E24" s="80"/>
      <c r="F24" s="81"/>
      <c r="G24" s="79" t="str">
        <f>IF($J$21&lt;&gt;"",TEXT($J$21,"m月d日")," ")</f>
        <v> </v>
      </c>
      <c r="H24" s="80"/>
      <c r="I24" s="81"/>
      <c r="J24" s="70"/>
      <c r="K24" s="71"/>
      <c r="L24" s="72"/>
      <c r="M24" s="76"/>
      <c r="N24" s="77"/>
      <c r="O24" s="78"/>
      <c r="P24" s="76"/>
      <c r="Q24" s="77"/>
      <c r="R24" s="78"/>
      <c r="S24" s="40"/>
      <c r="T24" s="41"/>
      <c r="U24" s="42"/>
      <c r="V24" s="40"/>
      <c r="W24" s="41"/>
      <c r="X24" s="42"/>
      <c r="Y24" s="40"/>
      <c r="Z24" s="41"/>
      <c r="AA24" s="42"/>
      <c r="AB24" s="52"/>
      <c r="AC24" s="53"/>
      <c r="AD24" s="54"/>
      <c r="AE24" s="40"/>
      <c r="AF24" s="41"/>
      <c r="AG24" s="42"/>
      <c r="AH24" s="40"/>
      <c r="AI24" s="41"/>
      <c r="AJ24" s="42"/>
      <c r="AK24" s="40"/>
      <c r="AL24" s="41"/>
      <c r="AM24" s="42"/>
      <c r="AN24" s="52"/>
      <c r="AO24" s="53"/>
      <c r="AP24" s="54"/>
    </row>
    <row r="25" spans="1:42" ht="15" customHeight="1">
      <c r="A25" s="55" t="str">
        <f>M15</f>
        <v>F長岡</v>
      </c>
      <c r="B25" s="56"/>
      <c r="C25" s="57"/>
      <c r="D25" s="73" t="str">
        <f>IF(OR(M17="",O17=""),"",IF(D26&gt;F26,"○",IF(D26&lt;F26,"×",IF(D26=F26,"△"))))</f>
        <v>○</v>
      </c>
      <c r="E25" s="74"/>
      <c r="F25" s="75"/>
      <c r="G25" s="73" t="str">
        <f>IF(OR(M20="",O20=""),"",IF(G26&gt;I26,"○",IF(G26&lt;I26,"×",IF(G26=I26,"△"))))</f>
        <v>○</v>
      </c>
      <c r="H25" s="74"/>
      <c r="I25" s="75"/>
      <c r="J25" s="73" t="str">
        <f>IF(OR(M23="",O23=""),"",IF(J26&gt;L26,"○",IF(J26&lt;L26,"×",IF(J26=L26,"△"))))</f>
        <v>○</v>
      </c>
      <c r="K25" s="74"/>
      <c r="L25" s="75"/>
      <c r="M25" s="64"/>
      <c r="N25" s="65"/>
      <c r="O25" s="66"/>
      <c r="P25" s="73" t="str">
        <f>IF(OR(P26="",R26=""),"",IF(P26&gt;R26,"○",IF(P26&lt;R26,"×",IF(P26=R26,"△"))))</f>
        <v>○</v>
      </c>
      <c r="Q25" s="74"/>
      <c r="R25" s="75"/>
      <c r="S25" s="28">
        <f>COUNTIF(D25:R25,"○")</f>
        <v>4</v>
      </c>
      <c r="T25" s="29"/>
      <c r="U25" s="30"/>
      <c r="V25" s="28">
        <f>COUNTIF(D25:R25,"△")</f>
        <v>0</v>
      </c>
      <c r="W25" s="29"/>
      <c r="X25" s="30"/>
      <c r="Y25" s="28">
        <f>COUNTIF(D25:R25,"×")</f>
        <v>0</v>
      </c>
      <c r="Z25" s="29"/>
      <c r="AA25" s="30"/>
      <c r="AB25" s="46">
        <f>(S25*3)+V25+(Y25/100)</f>
        <v>12</v>
      </c>
      <c r="AC25" s="47"/>
      <c r="AD25" s="48"/>
      <c r="AE25" s="28">
        <f>SUM(O17+O20+O23+P26)</f>
        <v>19</v>
      </c>
      <c r="AF25" s="29"/>
      <c r="AG25" s="30"/>
      <c r="AH25" s="28">
        <f>SUM(-M17-M20-M23-R26)</f>
        <v>-7</v>
      </c>
      <c r="AI25" s="29"/>
      <c r="AJ25" s="30"/>
      <c r="AK25" s="28">
        <f>SUM(AE25:AJ26)</f>
        <v>12</v>
      </c>
      <c r="AL25" s="29"/>
      <c r="AM25" s="30"/>
      <c r="AN25" s="46">
        <v>1</v>
      </c>
      <c r="AO25" s="47"/>
      <c r="AP25" s="48"/>
    </row>
    <row r="26" spans="1:42" ht="15" customHeight="1">
      <c r="A26" s="58"/>
      <c r="B26" s="59"/>
      <c r="C26" s="60"/>
      <c r="D26" s="8">
        <f>IF(O17="","",O17)</f>
        <v>6</v>
      </c>
      <c r="E26" s="9" t="s">
        <v>52</v>
      </c>
      <c r="F26" s="10">
        <f>IF(M17="","",M17)</f>
        <v>4</v>
      </c>
      <c r="G26" s="8">
        <f>IF(O20="","",O20)</f>
        <v>6</v>
      </c>
      <c r="H26" s="9" t="s">
        <v>52</v>
      </c>
      <c r="I26" s="10">
        <f>IF(M20="","",M20)</f>
        <v>1</v>
      </c>
      <c r="J26" s="8">
        <f>IF(O23="","",O23)</f>
        <v>4</v>
      </c>
      <c r="K26" s="9" t="s">
        <v>52</v>
      </c>
      <c r="L26" s="10">
        <f>IF(M23="","",M23)</f>
        <v>1</v>
      </c>
      <c r="M26" s="67"/>
      <c r="N26" s="68"/>
      <c r="O26" s="69"/>
      <c r="P26" s="5">
        <v>3</v>
      </c>
      <c r="Q26" s="6" t="s">
        <v>52</v>
      </c>
      <c r="R26" s="7">
        <v>1</v>
      </c>
      <c r="S26" s="37"/>
      <c r="T26" s="38"/>
      <c r="U26" s="39"/>
      <c r="V26" s="37"/>
      <c r="W26" s="38"/>
      <c r="X26" s="39"/>
      <c r="Y26" s="37"/>
      <c r="Z26" s="38"/>
      <c r="AA26" s="39"/>
      <c r="AB26" s="49"/>
      <c r="AC26" s="50"/>
      <c r="AD26" s="51"/>
      <c r="AE26" s="37"/>
      <c r="AF26" s="38"/>
      <c r="AG26" s="39"/>
      <c r="AH26" s="37"/>
      <c r="AI26" s="38"/>
      <c r="AJ26" s="39"/>
      <c r="AK26" s="37"/>
      <c r="AL26" s="38"/>
      <c r="AM26" s="39"/>
      <c r="AN26" s="49"/>
      <c r="AO26" s="50"/>
      <c r="AP26" s="51"/>
    </row>
    <row r="27" spans="1:42" ht="15" customHeight="1">
      <c r="A27" s="61"/>
      <c r="B27" s="62"/>
      <c r="C27" s="63"/>
      <c r="D27" s="82" t="str">
        <f>IF($M$18&lt;&gt;"",TEXT($M$18,"m月d日")," ")</f>
        <v> </v>
      </c>
      <c r="E27" s="83"/>
      <c r="F27" s="84"/>
      <c r="G27" s="82" t="str">
        <f>IF($M$21&lt;&gt;"",TEXT($M$21,"m月d日")," ")</f>
        <v> </v>
      </c>
      <c r="H27" s="83"/>
      <c r="I27" s="84"/>
      <c r="J27" s="82" t="str">
        <f>IF($M$24&lt;&gt;"",TEXT($M$24,"m月d日")," ")</f>
        <v> </v>
      </c>
      <c r="K27" s="83"/>
      <c r="L27" s="84"/>
      <c r="M27" s="70"/>
      <c r="N27" s="71"/>
      <c r="O27" s="72"/>
      <c r="P27" s="85"/>
      <c r="Q27" s="86"/>
      <c r="R27" s="87"/>
      <c r="S27" s="40"/>
      <c r="T27" s="41"/>
      <c r="U27" s="42"/>
      <c r="V27" s="40"/>
      <c r="W27" s="41"/>
      <c r="X27" s="42"/>
      <c r="Y27" s="40"/>
      <c r="Z27" s="41"/>
      <c r="AA27" s="42"/>
      <c r="AB27" s="52"/>
      <c r="AC27" s="53"/>
      <c r="AD27" s="54"/>
      <c r="AE27" s="40"/>
      <c r="AF27" s="41"/>
      <c r="AG27" s="42"/>
      <c r="AH27" s="40"/>
      <c r="AI27" s="41"/>
      <c r="AJ27" s="42"/>
      <c r="AK27" s="40"/>
      <c r="AL27" s="41"/>
      <c r="AM27" s="42"/>
      <c r="AN27" s="52"/>
      <c r="AO27" s="53"/>
      <c r="AP27" s="54"/>
    </row>
    <row r="28" spans="1:42" ht="15" customHeight="1">
      <c r="A28" s="55" t="str">
        <f>P15</f>
        <v>MONO</v>
      </c>
      <c r="B28" s="56"/>
      <c r="C28" s="57"/>
      <c r="D28" s="73" t="str">
        <f>IF(OR(P17="",R17=""),"",IF(D29&gt;F29,"○",IF(D29&lt;F29,"×",IF(D29=F29,"△"))))</f>
        <v>○</v>
      </c>
      <c r="E28" s="74"/>
      <c r="F28" s="75"/>
      <c r="G28" s="73" t="str">
        <f>IF(OR(P20="",R20=""),"",IF(G29&gt;I29,"○",IF(G29&lt;I29,"×",IF(G29=I29,"△"))))</f>
        <v>△</v>
      </c>
      <c r="H28" s="74"/>
      <c r="I28" s="75"/>
      <c r="J28" s="73" t="str">
        <f>IF(OR(P23="",R23=""),"",IF(J29&gt;L29,"○",IF(J29&lt;L29,"×",IF(J29=L29,"△"))))</f>
        <v>○</v>
      </c>
      <c r="K28" s="74"/>
      <c r="L28" s="75"/>
      <c r="M28" s="73" t="str">
        <f>IF(OR(P26="",R26=""),"",IF(M29&gt;O29,"○",IF(M29&lt;O29,"×",IF(M29=O29,"△"))))</f>
        <v>×</v>
      </c>
      <c r="N28" s="74"/>
      <c r="O28" s="75"/>
      <c r="P28" s="64"/>
      <c r="Q28" s="65"/>
      <c r="R28" s="66"/>
      <c r="S28" s="28">
        <f>COUNTIF(D28:R28,"○")</f>
        <v>2</v>
      </c>
      <c r="T28" s="29"/>
      <c r="U28" s="30"/>
      <c r="V28" s="28">
        <f>COUNTIF(D28:R28,"△")</f>
        <v>1</v>
      </c>
      <c r="W28" s="29"/>
      <c r="X28" s="30"/>
      <c r="Y28" s="28">
        <f>COUNTIF(D28:R28,"×")</f>
        <v>1</v>
      </c>
      <c r="Z28" s="29"/>
      <c r="AA28" s="30"/>
      <c r="AB28" s="46">
        <f>(S28*3)+V28+(Y28/100)</f>
        <v>7.01</v>
      </c>
      <c r="AC28" s="47"/>
      <c r="AD28" s="48"/>
      <c r="AE28" s="28">
        <f>SUM(R17+R20+R23+R26)</f>
        <v>15</v>
      </c>
      <c r="AF28" s="29"/>
      <c r="AG28" s="30"/>
      <c r="AH28" s="28">
        <f>SUM(-P17-P20-P23-P26)</f>
        <v>-10</v>
      </c>
      <c r="AI28" s="29"/>
      <c r="AJ28" s="30"/>
      <c r="AK28" s="28">
        <f>SUM(AE28:AJ29)</f>
        <v>5</v>
      </c>
      <c r="AL28" s="29"/>
      <c r="AM28" s="30"/>
      <c r="AN28" s="46">
        <v>2</v>
      </c>
      <c r="AO28" s="47"/>
      <c r="AP28" s="48"/>
    </row>
    <row r="29" spans="1:42" ht="15" customHeight="1">
      <c r="A29" s="58"/>
      <c r="B29" s="59"/>
      <c r="C29" s="60"/>
      <c r="D29" s="8">
        <f>IF(R17="","",R17)</f>
        <v>6</v>
      </c>
      <c r="E29" s="9" t="s">
        <v>51</v>
      </c>
      <c r="F29" s="10">
        <f>IF(P17="","",P17)</f>
        <v>2</v>
      </c>
      <c r="G29" s="8">
        <f>IF(R20="","",R20)</f>
        <v>2</v>
      </c>
      <c r="H29" s="9" t="s">
        <v>51</v>
      </c>
      <c r="I29" s="10">
        <f>IF(P20="","",P20)</f>
        <v>2</v>
      </c>
      <c r="J29" s="8">
        <f>IF(R23="","",R23)</f>
        <v>6</v>
      </c>
      <c r="K29" s="9" t="s">
        <v>51</v>
      </c>
      <c r="L29" s="10">
        <f>IF(P23="","",P23)</f>
        <v>3</v>
      </c>
      <c r="M29" s="8">
        <f>IF(R26="","",R26)</f>
        <v>1</v>
      </c>
      <c r="N29" s="9" t="s">
        <v>51</v>
      </c>
      <c r="O29" s="10">
        <f>IF(P26="","",P26)</f>
        <v>3</v>
      </c>
      <c r="P29" s="67"/>
      <c r="Q29" s="68"/>
      <c r="R29" s="69"/>
      <c r="S29" s="37"/>
      <c r="T29" s="38"/>
      <c r="U29" s="39"/>
      <c r="V29" s="37"/>
      <c r="W29" s="38"/>
      <c r="X29" s="39"/>
      <c r="Y29" s="37"/>
      <c r="Z29" s="38"/>
      <c r="AA29" s="39"/>
      <c r="AB29" s="49"/>
      <c r="AC29" s="50"/>
      <c r="AD29" s="51"/>
      <c r="AE29" s="37"/>
      <c r="AF29" s="38"/>
      <c r="AG29" s="39"/>
      <c r="AH29" s="37"/>
      <c r="AI29" s="38"/>
      <c r="AJ29" s="39"/>
      <c r="AK29" s="37"/>
      <c r="AL29" s="38"/>
      <c r="AM29" s="39"/>
      <c r="AN29" s="49"/>
      <c r="AO29" s="50"/>
      <c r="AP29" s="51"/>
    </row>
    <row r="30" spans="1:42" ht="15" customHeight="1">
      <c r="A30" s="61"/>
      <c r="B30" s="62"/>
      <c r="C30" s="63"/>
      <c r="D30" s="82" t="str">
        <f>IF($P$18&lt;&gt;"",TEXT($P$18,"m月d日")," ")</f>
        <v> </v>
      </c>
      <c r="E30" s="83"/>
      <c r="F30" s="84"/>
      <c r="G30" s="82" t="str">
        <f>IF($P$21&lt;&gt;"",TEXT($P$21,"m月d日")," ")</f>
        <v> </v>
      </c>
      <c r="H30" s="83"/>
      <c r="I30" s="84"/>
      <c r="J30" s="82" t="str">
        <f>IF($P$24&lt;&gt;"",TEXT($P$24,"m月d日")," ")</f>
        <v> </v>
      </c>
      <c r="K30" s="83"/>
      <c r="L30" s="84"/>
      <c r="M30" s="82" t="str">
        <f>IF($P$27&lt;&gt;"",TEXT($P$27,"m月d日")," ")</f>
        <v> </v>
      </c>
      <c r="N30" s="83"/>
      <c r="O30" s="84"/>
      <c r="P30" s="70"/>
      <c r="Q30" s="71"/>
      <c r="R30" s="72"/>
      <c r="S30" s="40"/>
      <c r="T30" s="41"/>
      <c r="U30" s="42"/>
      <c r="V30" s="40"/>
      <c r="W30" s="41"/>
      <c r="X30" s="42"/>
      <c r="Y30" s="40"/>
      <c r="Z30" s="41"/>
      <c r="AA30" s="42"/>
      <c r="AB30" s="52"/>
      <c r="AC30" s="53"/>
      <c r="AD30" s="54"/>
      <c r="AE30" s="40"/>
      <c r="AF30" s="41"/>
      <c r="AG30" s="42"/>
      <c r="AH30" s="40"/>
      <c r="AI30" s="41"/>
      <c r="AJ30" s="42"/>
      <c r="AK30" s="40"/>
      <c r="AL30" s="41"/>
      <c r="AM30" s="42"/>
      <c r="AN30" s="52"/>
      <c r="AO30" s="53"/>
      <c r="AP30" s="54"/>
    </row>
  </sheetData>
  <sheetProtection/>
  <mergeCells count="170">
    <mergeCell ref="A1:U1"/>
    <mergeCell ref="AK28:AM30"/>
    <mergeCell ref="AN28:AP30"/>
    <mergeCell ref="D30:F30"/>
    <mergeCell ref="G30:I30"/>
    <mergeCell ref="J30:L30"/>
    <mergeCell ref="M30:O30"/>
    <mergeCell ref="S28:U30"/>
    <mergeCell ref="V28:X30"/>
    <mergeCell ref="Y28:AA30"/>
    <mergeCell ref="AB28:AD30"/>
    <mergeCell ref="AE28:AG30"/>
    <mergeCell ref="AH28:AJ30"/>
    <mergeCell ref="A28:C30"/>
    <mergeCell ref="D28:F28"/>
    <mergeCell ref="G28:I28"/>
    <mergeCell ref="J28:L28"/>
    <mergeCell ref="M28:O28"/>
    <mergeCell ref="P28:R30"/>
    <mergeCell ref="AK25:AM27"/>
    <mergeCell ref="AN25:AP27"/>
    <mergeCell ref="D27:F27"/>
    <mergeCell ref="G27:I27"/>
    <mergeCell ref="J27:L27"/>
    <mergeCell ref="P27:R27"/>
    <mergeCell ref="S25:U27"/>
    <mergeCell ref="V25:X27"/>
    <mergeCell ref="Y25:AA27"/>
    <mergeCell ref="AB25:AD27"/>
    <mergeCell ref="AE25:AG27"/>
    <mergeCell ref="AH25:AJ27"/>
    <mergeCell ref="A25:C27"/>
    <mergeCell ref="D25:F25"/>
    <mergeCell ref="G25:I25"/>
    <mergeCell ref="J25:L25"/>
    <mergeCell ref="M25:O27"/>
    <mergeCell ref="P25:R25"/>
    <mergeCell ref="AK22:AM24"/>
    <mergeCell ref="AN22:AP24"/>
    <mergeCell ref="D24:F24"/>
    <mergeCell ref="G24:I24"/>
    <mergeCell ref="M24:O24"/>
    <mergeCell ref="P24:R24"/>
    <mergeCell ref="S22:U24"/>
    <mergeCell ref="V22:X24"/>
    <mergeCell ref="Y22:AA24"/>
    <mergeCell ref="AB22:AD24"/>
    <mergeCell ref="AE22:AG24"/>
    <mergeCell ref="AH22:AJ24"/>
    <mergeCell ref="A22:C24"/>
    <mergeCell ref="D22:F22"/>
    <mergeCell ref="G22:I22"/>
    <mergeCell ref="J22:L24"/>
    <mergeCell ref="M22:O22"/>
    <mergeCell ref="P22:R22"/>
    <mergeCell ref="AK19:AM21"/>
    <mergeCell ref="AN19:AP21"/>
    <mergeCell ref="D21:F21"/>
    <mergeCell ref="J21:L21"/>
    <mergeCell ref="M21:O21"/>
    <mergeCell ref="P21:R21"/>
    <mergeCell ref="S19:U21"/>
    <mergeCell ref="V19:X21"/>
    <mergeCell ref="Y19:AA21"/>
    <mergeCell ref="AB19:AD21"/>
    <mergeCell ref="AE19:AG21"/>
    <mergeCell ref="AH19:AJ21"/>
    <mergeCell ref="G18:I18"/>
    <mergeCell ref="J18:L18"/>
    <mergeCell ref="M18:O18"/>
    <mergeCell ref="P18:R18"/>
    <mergeCell ref="Y16:AA18"/>
    <mergeCell ref="AB16:AD18"/>
    <mergeCell ref="AE16:AG18"/>
    <mergeCell ref="AH16:AJ18"/>
    <mergeCell ref="A19:C21"/>
    <mergeCell ref="D19:F19"/>
    <mergeCell ref="G19:I21"/>
    <mergeCell ref="J19:L19"/>
    <mergeCell ref="M19:O19"/>
    <mergeCell ref="P19:R19"/>
    <mergeCell ref="AK16:AM18"/>
    <mergeCell ref="AN16:AP18"/>
    <mergeCell ref="AK15:AM15"/>
    <mergeCell ref="AN15:AP15"/>
    <mergeCell ref="A16:C18"/>
    <mergeCell ref="D16:F18"/>
    <mergeCell ref="G16:I16"/>
    <mergeCell ref="J16:L16"/>
    <mergeCell ref="M16:O16"/>
    <mergeCell ref="P16:R16"/>
    <mergeCell ref="S16:U18"/>
    <mergeCell ref="V16:X18"/>
    <mergeCell ref="S15:U15"/>
    <mergeCell ref="V15:X15"/>
    <mergeCell ref="Y15:AA15"/>
    <mergeCell ref="AB15:AD15"/>
    <mergeCell ref="AE15:AG15"/>
    <mergeCell ref="AH15:AJ15"/>
    <mergeCell ref="A15:C15"/>
    <mergeCell ref="D15:F15"/>
    <mergeCell ref="G15:I15"/>
    <mergeCell ref="J15:L15"/>
    <mergeCell ref="M15:O15"/>
    <mergeCell ref="P15:R15"/>
    <mergeCell ref="A13:E13"/>
    <mergeCell ref="F13:I13"/>
    <mergeCell ref="J13:O13"/>
    <mergeCell ref="Q13:V13"/>
    <mergeCell ref="W13:Y13"/>
    <mergeCell ref="Z13:AB13"/>
    <mergeCell ref="A12:E12"/>
    <mergeCell ref="F12:I12"/>
    <mergeCell ref="J12:O12"/>
    <mergeCell ref="Q12:V12"/>
    <mergeCell ref="W12:Y12"/>
    <mergeCell ref="Z12:AB12"/>
    <mergeCell ref="A11:E11"/>
    <mergeCell ref="F11:I11"/>
    <mergeCell ref="J11:O11"/>
    <mergeCell ref="Q11:V11"/>
    <mergeCell ref="W11:Y11"/>
    <mergeCell ref="Z11:AB11"/>
    <mergeCell ref="A10:E10"/>
    <mergeCell ref="F10:I10"/>
    <mergeCell ref="J10:O10"/>
    <mergeCell ref="Q10:V10"/>
    <mergeCell ref="W10:Y10"/>
    <mergeCell ref="Z10:AB10"/>
    <mergeCell ref="A9:E9"/>
    <mergeCell ref="F9:I9"/>
    <mergeCell ref="J9:O9"/>
    <mergeCell ref="Q9:V9"/>
    <mergeCell ref="W9:Y9"/>
    <mergeCell ref="Z9:AB9"/>
    <mergeCell ref="A8:E8"/>
    <mergeCell ref="F8:I8"/>
    <mergeCell ref="J8:O8"/>
    <mergeCell ref="Q8:V8"/>
    <mergeCell ref="W8:Y8"/>
    <mergeCell ref="Z8:AB8"/>
    <mergeCell ref="A7:E7"/>
    <mergeCell ref="F7:I7"/>
    <mergeCell ref="J7:O7"/>
    <mergeCell ref="Q7:V7"/>
    <mergeCell ref="W7:Y7"/>
    <mergeCell ref="Z7:AB7"/>
    <mergeCell ref="A6:E6"/>
    <mergeCell ref="F6:I6"/>
    <mergeCell ref="J6:O6"/>
    <mergeCell ref="Q6:V6"/>
    <mergeCell ref="W6:Y6"/>
    <mergeCell ref="Z6:AB6"/>
    <mergeCell ref="Z4:AB4"/>
    <mergeCell ref="A5:E5"/>
    <mergeCell ref="F5:I5"/>
    <mergeCell ref="J5:O5"/>
    <mergeCell ref="Q5:V5"/>
    <mergeCell ref="W5:Y5"/>
    <mergeCell ref="Z5:AB5"/>
    <mergeCell ref="A3:E3"/>
    <mergeCell ref="F3:I3"/>
    <mergeCell ref="J3:V3"/>
    <mergeCell ref="W3:Y3"/>
    <mergeCell ref="Z3:AB3"/>
    <mergeCell ref="A4:E4"/>
    <mergeCell ref="F4:I4"/>
    <mergeCell ref="J4:O4"/>
    <mergeCell ref="Q4:V4"/>
    <mergeCell ref="W4:Y4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zoomScalePageLayoutView="0" workbookViewId="0" topLeftCell="A1">
      <selection activeCell="A1" sqref="A1:U1"/>
    </sheetView>
  </sheetViews>
  <sheetFormatPr defaultColWidth="2.50390625" defaultRowHeight="13.5"/>
  <cols>
    <col min="1" max="42" width="2.375" style="3" customWidth="1"/>
    <col min="43" max="16384" width="2.50390625" style="3" customWidth="1"/>
  </cols>
  <sheetData>
    <row r="1" spans="1:28" ht="18.75" customHeight="1">
      <c r="A1" s="19" t="s">
        <v>106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2"/>
      <c r="W1" s="2"/>
      <c r="X1" s="2"/>
      <c r="Y1" s="2"/>
      <c r="Z1" s="2"/>
      <c r="AA1" s="2"/>
      <c r="AB1" s="2"/>
    </row>
    <row r="2" spans="1:28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8.75" customHeight="1">
      <c r="A3" s="20" t="s">
        <v>101</v>
      </c>
      <c r="B3" s="20"/>
      <c r="C3" s="20"/>
      <c r="D3" s="20"/>
      <c r="E3" s="20"/>
      <c r="F3" s="24" t="s">
        <v>0</v>
      </c>
      <c r="G3" s="25"/>
      <c r="H3" s="25"/>
      <c r="I3" s="26"/>
      <c r="J3" s="24" t="s">
        <v>1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6"/>
      <c r="W3" s="122" t="s">
        <v>15</v>
      </c>
      <c r="X3" s="122"/>
      <c r="Y3" s="122"/>
      <c r="Z3" s="24" t="s">
        <v>15</v>
      </c>
      <c r="AA3" s="25"/>
      <c r="AB3" s="26"/>
    </row>
    <row r="4" spans="1:28" ht="18.75" customHeight="1">
      <c r="A4" s="20" t="s">
        <v>2</v>
      </c>
      <c r="B4" s="20"/>
      <c r="C4" s="20"/>
      <c r="D4" s="20"/>
      <c r="E4" s="20"/>
      <c r="F4" s="21">
        <v>0.3958333333333333</v>
      </c>
      <c r="G4" s="22"/>
      <c r="H4" s="22"/>
      <c r="I4" s="23"/>
      <c r="J4" s="24" t="s">
        <v>10</v>
      </c>
      <c r="K4" s="25"/>
      <c r="L4" s="25"/>
      <c r="M4" s="25"/>
      <c r="N4" s="25"/>
      <c r="O4" s="25"/>
      <c r="P4" s="14" t="s">
        <v>8</v>
      </c>
      <c r="Q4" s="25" t="s">
        <v>115</v>
      </c>
      <c r="R4" s="25"/>
      <c r="S4" s="25"/>
      <c r="T4" s="25"/>
      <c r="U4" s="25"/>
      <c r="V4" s="26"/>
      <c r="W4" s="122" t="s">
        <v>30</v>
      </c>
      <c r="X4" s="122"/>
      <c r="Y4" s="122"/>
      <c r="Z4" s="122" t="s">
        <v>33</v>
      </c>
      <c r="AA4" s="122"/>
      <c r="AB4" s="122"/>
    </row>
    <row r="5" spans="1:28" ht="18.75" customHeight="1">
      <c r="A5" s="20" t="s">
        <v>3</v>
      </c>
      <c r="B5" s="20"/>
      <c r="C5" s="20"/>
      <c r="D5" s="20"/>
      <c r="E5" s="20"/>
      <c r="F5" s="21">
        <v>0.4270833333333333</v>
      </c>
      <c r="G5" s="22"/>
      <c r="H5" s="22"/>
      <c r="I5" s="23"/>
      <c r="J5" s="24" t="s">
        <v>114</v>
      </c>
      <c r="K5" s="25"/>
      <c r="L5" s="25"/>
      <c r="M5" s="25"/>
      <c r="N5" s="25"/>
      <c r="O5" s="25"/>
      <c r="P5" s="14" t="s">
        <v>8</v>
      </c>
      <c r="Q5" s="25" t="s">
        <v>30</v>
      </c>
      <c r="R5" s="25"/>
      <c r="S5" s="25"/>
      <c r="T5" s="25"/>
      <c r="U5" s="25"/>
      <c r="V5" s="26"/>
      <c r="W5" s="123" t="s">
        <v>10</v>
      </c>
      <c r="X5" s="123"/>
      <c r="Y5" s="123"/>
      <c r="Z5" s="123" t="s">
        <v>115</v>
      </c>
      <c r="AA5" s="123"/>
      <c r="AB5" s="123"/>
    </row>
    <row r="6" spans="1:28" ht="18.75" customHeight="1">
      <c r="A6" s="20" t="s">
        <v>4</v>
      </c>
      <c r="B6" s="20"/>
      <c r="C6" s="20"/>
      <c r="D6" s="20"/>
      <c r="E6" s="20"/>
      <c r="F6" s="21">
        <v>0.4583333333333333</v>
      </c>
      <c r="G6" s="22"/>
      <c r="H6" s="22"/>
      <c r="I6" s="23"/>
      <c r="J6" s="24" t="s">
        <v>115</v>
      </c>
      <c r="K6" s="25"/>
      <c r="L6" s="25"/>
      <c r="M6" s="25"/>
      <c r="N6" s="25"/>
      <c r="O6" s="25"/>
      <c r="P6" s="14" t="s">
        <v>8</v>
      </c>
      <c r="Q6" s="25" t="s">
        <v>33</v>
      </c>
      <c r="R6" s="25"/>
      <c r="S6" s="25"/>
      <c r="T6" s="25"/>
      <c r="U6" s="25"/>
      <c r="V6" s="26"/>
      <c r="W6" s="122" t="s">
        <v>114</v>
      </c>
      <c r="X6" s="122"/>
      <c r="Y6" s="122"/>
      <c r="Z6" s="123" t="s">
        <v>30</v>
      </c>
      <c r="AA6" s="123"/>
      <c r="AB6" s="123"/>
    </row>
    <row r="7" spans="1:28" ht="18.75" customHeight="1">
      <c r="A7" s="20" t="s">
        <v>5</v>
      </c>
      <c r="B7" s="20"/>
      <c r="C7" s="20"/>
      <c r="D7" s="20"/>
      <c r="E7" s="20"/>
      <c r="F7" s="21">
        <v>0.4895833333333333</v>
      </c>
      <c r="G7" s="22"/>
      <c r="H7" s="22"/>
      <c r="I7" s="23"/>
      <c r="J7" s="24" t="s">
        <v>10</v>
      </c>
      <c r="K7" s="25"/>
      <c r="L7" s="25"/>
      <c r="M7" s="25"/>
      <c r="N7" s="25"/>
      <c r="O7" s="25"/>
      <c r="P7" s="14" t="s">
        <v>8</v>
      </c>
      <c r="Q7" s="25" t="s">
        <v>114</v>
      </c>
      <c r="R7" s="25"/>
      <c r="S7" s="25"/>
      <c r="T7" s="25"/>
      <c r="U7" s="25"/>
      <c r="V7" s="25"/>
      <c r="W7" s="122" t="s">
        <v>115</v>
      </c>
      <c r="X7" s="122"/>
      <c r="Y7" s="122"/>
      <c r="Z7" s="123" t="s">
        <v>33</v>
      </c>
      <c r="AA7" s="123"/>
      <c r="AB7" s="123"/>
    </row>
    <row r="8" spans="1:28" ht="18.75" customHeight="1">
      <c r="A8" s="20" t="s">
        <v>6</v>
      </c>
      <c r="B8" s="20"/>
      <c r="C8" s="20"/>
      <c r="D8" s="20"/>
      <c r="E8" s="20"/>
      <c r="F8" s="21">
        <v>0.5208333333333334</v>
      </c>
      <c r="G8" s="22"/>
      <c r="H8" s="22"/>
      <c r="I8" s="23"/>
      <c r="J8" s="24" t="s">
        <v>30</v>
      </c>
      <c r="K8" s="25"/>
      <c r="L8" s="25"/>
      <c r="M8" s="25"/>
      <c r="N8" s="25"/>
      <c r="O8" s="25"/>
      <c r="P8" s="14" t="s">
        <v>8</v>
      </c>
      <c r="Q8" s="25" t="s">
        <v>33</v>
      </c>
      <c r="R8" s="25"/>
      <c r="S8" s="25"/>
      <c r="T8" s="25"/>
      <c r="U8" s="25"/>
      <c r="V8" s="26"/>
      <c r="W8" s="123" t="s">
        <v>10</v>
      </c>
      <c r="X8" s="123"/>
      <c r="Y8" s="123"/>
      <c r="Z8" s="122" t="s">
        <v>114</v>
      </c>
      <c r="AA8" s="122"/>
      <c r="AB8" s="122"/>
    </row>
    <row r="9" spans="1:28" ht="18.75" customHeight="1">
      <c r="A9" s="20" t="s">
        <v>7</v>
      </c>
      <c r="B9" s="20"/>
      <c r="C9" s="20"/>
      <c r="D9" s="20"/>
      <c r="E9" s="20"/>
      <c r="F9" s="21">
        <v>0.5520833333333334</v>
      </c>
      <c r="G9" s="22"/>
      <c r="H9" s="22"/>
      <c r="I9" s="23"/>
      <c r="J9" s="24" t="s">
        <v>115</v>
      </c>
      <c r="K9" s="25"/>
      <c r="L9" s="25"/>
      <c r="M9" s="25"/>
      <c r="N9" s="25"/>
      <c r="O9" s="25"/>
      <c r="P9" s="14" t="s">
        <v>8</v>
      </c>
      <c r="Q9" s="25" t="s">
        <v>114</v>
      </c>
      <c r="R9" s="25"/>
      <c r="S9" s="25"/>
      <c r="T9" s="25"/>
      <c r="U9" s="25"/>
      <c r="V9" s="25"/>
      <c r="W9" s="123" t="s">
        <v>10</v>
      </c>
      <c r="X9" s="123"/>
      <c r="Y9" s="123"/>
      <c r="Z9" s="122" t="s">
        <v>33</v>
      </c>
      <c r="AA9" s="122"/>
      <c r="AB9" s="122"/>
    </row>
    <row r="10" spans="1:28" ht="18.75" customHeight="1">
      <c r="A10" s="20" t="s">
        <v>11</v>
      </c>
      <c r="B10" s="20"/>
      <c r="C10" s="20"/>
      <c r="D10" s="20"/>
      <c r="E10" s="20"/>
      <c r="F10" s="21">
        <v>0.5833333333333334</v>
      </c>
      <c r="G10" s="22"/>
      <c r="H10" s="22"/>
      <c r="I10" s="23"/>
      <c r="J10" s="24" t="s">
        <v>10</v>
      </c>
      <c r="K10" s="25"/>
      <c r="L10" s="25"/>
      <c r="M10" s="25"/>
      <c r="N10" s="25"/>
      <c r="O10" s="25"/>
      <c r="P10" s="14" t="s">
        <v>8</v>
      </c>
      <c r="Q10" s="25" t="s">
        <v>30</v>
      </c>
      <c r="R10" s="25"/>
      <c r="S10" s="25"/>
      <c r="T10" s="25"/>
      <c r="U10" s="25"/>
      <c r="V10" s="26"/>
      <c r="W10" s="123" t="s">
        <v>115</v>
      </c>
      <c r="X10" s="123"/>
      <c r="Y10" s="123"/>
      <c r="Z10" s="123" t="s">
        <v>114</v>
      </c>
      <c r="AA10" s="123"/>
      <c r="AB10" s="123"/>
    </row>
    <row r="11" spans="1:28" ht="18.75" customHeight="1">
      <c r="A11" s="20" t="s">
        <v>12</v>
      </c>
      <c r="B11" s="20"/>
      <c r="C11" s="20"/>
      <c r="D11" s="20"/>
      <c r="E11" s="20"/>
      <c r="F11" s="21">
        <v>0.6145833333333334</v>
      </c>
      <c r="G11" s="22"/>
      <c r="H11" s="22"/>
      <c r="I11" s="23"/>
      <c r="J11" s="24" t="s">
        <v>114</v>
      </c>
      <c r="K11" s="25"/>
      <c r="L11" s="25"/>
      <c r="M11" s="25"/>
      <c r="N11" s="25"/>
      <c r="O11" s="25"/>
      <c r="P11" s="14" t="s">
        <v>8</v>
      </c>
      <c r="Q11" s="25" t="s">
        <v>33</v>
      </c>
      <c r="R11" s="25"/>
      <c r="S11" s="25"/>
      <c r="T11" s="25"/>
      <c r="U11" s="25"/>
      <c r="V11" s="26"/>
      <c r="W11" s="122" t="s">
        <v>10</v>
      </c>
      <c r="X11" s="122"/>
      <c r="Y11" s="122"/>
      <c r="Z11" s="123" t="s">
        <v>30</v>
      </c>
      <c r="AA11" s="123"/>
      <c r="AB11" s="123"/>
    </row>
    <row r="12" spans="1:28" ht="18.75" customHeight="1">
      <c r="A12" s="20" t="s">
        <v>13</v>
      </c>
      <c r="B12" s="20"/>
      <c r="C12" s="20"/>
      <c r="D12" s="20"/>
      <c r="E12" s="20"/>
      <c r="F12" s="21">
        <v>0.6458333333333334</v>
      </c>
      <c r="G12" s="22"/>
      <c r="H12" s="22"/>
      <c r="I12" s="23"/>
      <c r="J12" s="24" t="s">
        <v>115</v>
      </c>
      <c r="K12" s="25"/>
      <c r="L12" s="25"/>
      <c r="M12" s="25"/>
      <c r="N12" s="25"/>
      <c r="O12" s="25"/>
      <c r="P12" s="14" t="s">
        <v>8</v>
      </c>
      <c r="Q12" s="25" t="s">
        <v>30</v>
      </c>
      <c r="R12" s="25"/>
      <c r="S12" s="25"/>
      <c r="T12" s="25"/>
      <c r="U12" s="25"/>
      <c r="V12" s="26"/>
      <c r="W12" s="122" t="s">
        <v>114</v>
      </c>
      <c r="X12" s="122"/>
      <c r="Y12" s="122"/>
      <c r="Z12" s="123" t="s">
        <v>33</v>
      </c>
      <c r="AA12" s="123"/>
      <c r="AB12" s="123"/>
    </row>
    <row r="13" spans="1:28" ht="18.75" customHeight="1">
      <c r="A13" s="20" t="s">
        <v>14</v>
      </c>
      <c r="B13" s="20"/>
      <c r="C13" s="20"/>
      <c r="D13" s="20"/>
      <c r="E13" s="20"/>
      <c r="F13" s="21">
        <v>0.6770833333333334</v>
      </c>
      <c r="G13" s="22"/>
      <c r="H13" s="22"/>
      <c r="I13" s="23"/>
      <c r="J13" s="24" t="s">
        <v>10</v>
      </c>
      <c r="K13" s="25"/>
      <c r="L13" s="25"/>
      <c r="M13" s="25"/>
      <c r="N13" s="25"/>
      <c r="O13" s="25"/>
      <c r="P13" s="14" t="s">
        <v>8</v>
      </c>
      <c r="Q13" s="25" t="s">
        <v>33</v>
      </c>
      <c r="R13" s="25"/>
      <c r="S13" s="25"/>
      <c r="T13" s="25"/>
      <c r="U13" s="25"/>
      <c r="V13" s="25"/>
      <c r="W13" s="123" t="s">
        <v>115</v>
      </c>
      <c r="X13" s="123"/>
      <c r="Y13" s="123"/>
      <c r="Z13" s="122" t="s">
        <v>30</v>
      </c>
      <c r="AA13" s="122"/>
      <c r="AB13" s="122"/>
    </row>
    <row r="14" ht="18.75" customHeight="1"/>
    <row r="15" spans="1:42" ht="45" customHeight="1">
      <c r="A15" s="31"/>
      <c r="B15" s="32"/>
      <c r="C15" s="33"/>
      <c r="D15" s="34" t="s">
        <v>10</v>
      </c>
      <c r="E15" s="35"/>
      <c r="F15" s="36"/>
      <c r="G15" s="34" t="s">
        <v>115</v>
      </c>
      <c r="H15" s="35"/>
      <c r="I15" s="36"/>
      <c r="J15" s="34" t="s">
        <v>114</v>
      </c>
      <c r="K15" s="35"/>
      <c r="L15" s="36"/>
      <c r="M15" s="34" t="s">
        <v>30</v>
      </c>
      <c r="N15" s="35"/>
      <c r="O15" s="36"/>
      <c r="P15" s="34" t="s">
        <v>33</v>
      </c>
      <c r="Q15" s="35"/>
      <c r="R15" s="36"/>
      <c r="S15" s="29" t="s">
        <v>41</v>
      </c>
      <c r="T15" s="29"/>
      <c r="U15" s="30"/>
      <c r="V15" s="28" t="s">
        <v>42</v>
      </c>
      <c r="W15" s="29"/>
      <c r="X15" s="30"/>
      <c r="Y15" s="28" t="s">
        <v>43</v>
      </c>
      <c r="Z15" s="29"/>
      <c r="AA15" s="29"/>
      <c r="AB15" s="43" t="s">
        <v>44</v>
      </c>
      <c r="AC15" s="44"/>
      <c r="AD15" s="45"/>
      <c r="AE15" s="28" t="s">
        <v>45</v>
      </c>
      <c r="AF15" s="29"/>
      <c r="AG15" s="30"/>
      <c r="AH15" s="28" t="s">
        <v>46</v>
      </c>
      <c r="AI15" s="29"/>
      <c r="AJ15" s="30"/>
      <c r="AK15" s="28" t="s">
        <v>47</v>
      </c>
      <c r="AL15" s="29"/>
      <c r="AM15" s="30"/>
      <c r="AN15" s="43" t="s">
        <v>48</v>
      </c>
      <c r="AO15" s="44"/>
      <c r="AP15" s="45"/>
    </row>
    <row r="16" spans="1:42" ht="15" customHeight="1">
      <c r="A16" s="55" t="str">
        <f>D15</f>
        <v>京ヶ瀬</v>
      </c>
      <c r="B16" s="56"/>
      <c r="C16" s="57"/>
      <c r="D16" s="64"/>
      <c r="E16" s="65"/>
      <c r="F16" s="66"/>
      <c r="G16" s="73" t="str">
        <f>IF(OR(G17="",I17=""),"",IF(G17&gt;I17,"○",IF(G17&lt;I17,"×",IF(G17=I17,"△"))))</f>
        <v>×</v>
      </c>
      <c r="H16" s="74"/>
      <c r="I16" s="75"/>
      <c r="J16" s="73" t="str">
        <f>IF(OR(J17="",L17=""),"",IF(J17&gt;L17,"○",IF(J17&lt;L17,"×",IF(J17=L17,"△"))))</f>
        <v>○</v>
      </c>
      <c r="K16" s="74"/>
      <c r="L16" s="75"/>
      <c r="M16" s="73" t="str">
        <f>IF(OR(M17="",O17=""),"",IF(M17&gt;O17,"○",IF(M17&lt;O17,"×",IF(M17=O17,"△"))))</f>
        <v>×</v>
      </c>
      <c r="N16" s="74"/>
      <c r="O16" s="75"/>
      <c r="P16" s="73" t="str">
        <f>IF(OR(P17="",R17=""),"",IF(P17&gt;R17,"○",IF(P17&lt;R17,"×",IF(P17=R17,"△"))))</f>
        <v>○</v>
      </c>
      <c r="Q16" s="74"/>
      <c r="R16" s="75"/>
      <c r="S16" s="28">
        <f>COUNTIF(D16:R16,"○")</f>
        <v>2</v>
      </c>
      <c r="T16" s="29"/>
      <c r="U16" s="30"/>
      <c r="V16" s="28">
        <f>COUNTIF(D16:R16,"△")</f>
        <v>0</v>
      </c>
      <c r="W16" s="29"/>
      <c r="X16" s="30"/>
      <c r="Y16" s="28">
        <f>COUNTIF(D16:R16,"×")</f>
        <v>2</v>
      </c>
      <c r="Z16" s="29"/>
      <c r="AA16" s="30"/>
      <c r="AB16" s="46">
        <f>(S16*3)+V16+(Y16/100)</f>
        <v>6.02</v>
      </c>
      <c r="AC16" s="47"/>
      <c r="AD16" s="48"/>
      <c r="AE16" s="28">
        <f>SUM(G17+J17+M17+P17)</f>
        <v>9</v>
      </c>
      <c r="AF16" s="29"/>
      <c r="AG16" s="30"/>
      <c r="AH16" s="28">
        <f>SUM(-I17-L17-O17-R17)</f>
        <v>-16</v>
      </c>
      <c r="AI16" s="29"/>
      <c r="AJ16" s="30"/>
      <c r="AK16" s="28">
        <f>SUM(AE16:AJ17)</f>
        <v>-7</v>
      </c>
      <c r="AL16" s="29"/>
      <c r="AM16" s="30"/>
      <c r="AN16" s="46">
        <v>3</v>
      </c>
      <c r="AO16" s="47"/>
      <c r="AP16" s="48"/>
    </row>
    <row r="17" spans="1:42" ht="15" customHeight="1">
      <c r="A17" s="58"/>
      <c r="B17" s="59"/>
      <c r="C17" s="60"/>
      <c r="D17" s="67"/>
      <c r="E17" s="68"/>
      <c r="F17" s="69"/>
      <c r="G17" s="5">
        <v>1</v>
      </c>
      <c r="H17" s="6" t="s">
        <v>49</v>
      </c>
      <c r="I17" s="7">
        <v>3</v>
      </c>
      <c r="J17" s="5">
        <v>3</v>
      </c>
      <c r="K17" s="6" t="s">
        <v>49</v>
      </c>
      <c r="L17" s="7">
        <v>1</v>
      </c>
      <c r="M17" s="5">
        <v>2</v>
      </c>
      <c r="N17" s="6" t="s">
        <v>49</v>
      </c>
      <c r="O17" s="7">
        <v>10</v>
      </c>
      <c r="P17" s="5">
        <v>3</v>
      </c>
      <c r="Q17" s="6" t="s">
        <v>49</v>
      </c>
      <c r="R17" s="7">
        <v>2</v>
      </c>
      <c r="S17" s="37"/>
      <c r="T17" s="38"/>
      <c r="U17" s="39"/>
      <c r="V17" s="37"/>
      <c r="W17" s="38"/>
      <c r="X17" s="39"/>
      <c r="Y17" s="37"/>
      <c r="Z17" s="38"/>
      <c r="AA17" s="39"/>
      <c r="AB17" s="49"/>
      <c r="AC17" s="50"/>
      <c r="AD17" s="51"/>
      <c r="AE17" s="37"/>
      <c r="AF17" s="38"/>
      <c r="AG17" s="39"/>
      <c r="AH17" s="37"/>
      <c r="AI17" s="38"/>
      <c r="AJ17" s="39"/>
      <c r="AK17" s="37"/>
      <c r="AL17" s="38"/>
      <c r="AM17" s="39"/>
      <c r="AN17" s="49"/>
      <c r="AO17" s="50"/>
      <c r="AP17" s="51"/>
    </row>
    <row r="18" spans="1:42" ht="15" customHeight="1">
      <c r="A18" s="61"/>
      <c r="B18" s="62"/>
      <c r="C18" s="63"/>
      <c r="D18" s="70"/>
      <c r="E18" s="71"/>
      <c r="F18" s="72"/>
      <c r="G18" s="76"/>
      <c r="H18" s="77"/>
      <c r="I18" s="78"/>
      <c r="J18" s="76"/>
      <c r="K18" s="77"/>
      <c r="L18" s="78"/>
      <c r="M18" s="76"/>
      <c r="N18" s="77"/>
      <c r="O18" s="78"/>
      <c r="P18" s="76"/>
      <c r="Q18" s="77"/>
      <c r="R18" s="78"/>
      <c r="S18" s="40"/>
      <c r="T18" s="41"/>
      <c r="U18" s="42"/>
      <c r="V18" s="40"/>
      <c r="W18" s="41"/>
      <c r="X18" s="42"/>
      <c r="Y18" s="40"/>
      <c r="Z18" s="41"/>
      <c r="AA18" s="42"/>
      <c r="AB18" s="52"/>
      <c r="AC18" s="53"/>
      <c r="AD18" s="54"/>
      <c r="AE18" s="40"/>
      <c r="AF18" s="41"/>
      <c r="AG18" s="42"/>
      <c r="AH18" s="40"/>
      <c r="AI18" s="41"/>
      <c r="AJ18" s="42"/>
      <c r="AK18" s="40"/>
      <c r="AL18" s="41"/>
      <c r="AM18" s="42"/>
      <c r="AN18" s="52"/>
      <c r="AO18" s="53"/>
      <c r="AP18" s="54"/>
    </row>
    <row r="19" spans="1:42" ht="15" customHeight="1">
      <c r="A19" s="55" t="str">
        <f>G15</f>
        <v>ビルボード</v>
      </c>
      <c r="B19" s="56"/>
      <c r="C19" s="57"/>
      <c r="D19" s="73" t="str">
        <f>IF(OR(G17="",I17=""),"",IF(D20&gt;F20,"○",IF(D20&lt;F20,"×",IF(D20=F20,"△"))))</f>
        <v>○</v>
      </c>
      <c r="E19" s="74"/>
      <c r="F19" s="75"/>
      <c r="G19" s="64">
        <f>IF(OR(G20="",I20=""),"",IF(G20&gt;=I20,"○",IF(G20&lt;=I20,"×",IF(G20=I20,"△"))))</f>
      </c>
      <c r="H19" s="65"/>
      <c r="I19" s="66"/>
      <c r="J19" s="73" t="str">
        <f>IF(OR(J20="",L20=""),"",IF(J20&gt;L20,"○",IF(J20&lt;L20,"×",IF(J20=L20,"△"))))</f>
        <v>○</v>
      </c>
      <c r="K19" s="74"/>
      <c r="L19" s="75"/>
      <c r="M19" s="73" t="str">
        <f>IF(OR(M20="",O20=""),"",IF(M20&gt;O20,"○",IF(M20&lt;O20,"×",IF(M20=O20,"△"))))</f>
        <v>○</v>
      </c>
      <c r="N19" s="74"/>
      <c r="O19" s="75"/>
      <c r="P19" s="73" t="str">
        <f>IF(OR(P20="",R20=""),"",IF(P20&gt;R20,"○",IF(P20&lt;R20,"×",IF(P20=R20,"△"))))</f>
        <v>○</v>
      </c>
      <c r="Q19" s="74"/>
      <c r="R19" s="75"/>
      <c r="S19" s="28">
        <f>COUNTIF(D19:R19,"○")</f>
        <v>4</v>
      </c>
      <c r="T19" s="29"/>
      <c r="U19" s="30"/>
      <c r="V19" s="28">
        <f>COUNTIF(D19:R19,"△")</f>
        <v>0</v>
      </c>
      <c r="W19" s="29"/>
      <c r="X19" s="30"/>
      <c r="Y19" s="28">
        <f>COUNTIF(D19:R19,"×")</f>
        <v>0</v>
      </c>
      <c r="Z19" s="29"/>
      <c r="AA19" s="30"/>
      <c r="AB19" s="46">
        <f>(S19*3)+V19+(Y19/100)</f>
        <v>12</v>
      </c>
      <c r="AC19" s="47"/>
      <c r="AD19" s="48"/>
      <c r="AE19" s="28">
        <f>SUM(I17+J20+M20+P20)</f>
        <v>17</v>
      </c>
      <c r="AF19" s="29"/>
      <c r="AG19" s="30"/>
      <c r="AH19" s="28">
        <f>SUM(-G17-L20-O20-R20)</f>
        <v>-11</v>
      </c>
      <c r="AI19" s="29"/>
      <c r="AJ19" s="30"/>
      <c r="AK19" s="28">
        <f>SUM(AE19:AJ20)</f>
        <v>6</v>
      </c>
      <c r="AL19" s="29"/>
      <c r="AM19" s="30"/>
      <c r="AN19" s="46">
        <v>1</v>
      </c>
      <c r="AO19" s="47"/>
      <c r="AP19" s="48"/>
    </row>
    <row r="20" spans="1:42" ht="15" customHeight="1">
      <c r="A20" s="58"/>
      <c r="B20" s="59"/>
      <c r="C20" s="60"/>
      <c r="D20" s="8">
        <f>IF(I17="","",I17)</f>
        <v>3</v>
      </c>
      <c r="E20" s="9" t="s">
        <v>50</v>
      </c>
      <c r="F20" s="10">
        <f>IF(G17="","",G17)</f>
        <v>1</v>
      </c>
      <c r="G20" s="67"/>
      <c r="H20" s="68"/>
      <c r="I20" s="69"/>
      <c r="J20" s="5">
        <v>4</v>
      </c>
      <c r="K20" s="6" t="s">
        <v>50</v>
      </c>
      <c r="L20" s="7">
        <v>3</v>
      </c>
      <c r="M20" s="5">
        <v>5</v>
      </c>
      <c r="N20" s="6" t="s">
        <v>50</v>
      </c>
      <c r="O20" s="7">
        <v>3</v>
      </c>
      <c r="P20" s="5">
        <v>5</v>
      </c>
      <c r="Q20" s="6" t="s">
        <v>50</v>
      </c>
      <c r="R20" s="7">
        <v>4</v>
      </c>
      <c r="S20" s="37"/>
      <c r="T20" s="38"/>
      <c r="U20" s="39"/>
      <c r="V20" s="37"/>
      <c r="W20" s="38"/>
      <c r="X20" s="39"/>
      <c r="Y20" s="37"/>
      <c r="Z20" s="38"/>
      <c r="AA20" s="39"/>
      <c r="AB20" s="49"/>
      <c r="AC20" s="50"/>
      <c r="AD20" s="51"/>
      <c r="AE20" s="37"/>
      <c r="AF20" s="38"/>
      <c r="AG20" s="39"/>
      <c r="AH20" s="37"/>
      <c r="AI20" s="38"/>
      <c r="AJ20" s="39"/>
      <c r="AK20" s="37"/>
      <c r="AL20" s="38"/>
      <c r="AM20" s="39"/>
      <c r="AN20" s="49"/>
      <c r="AO20" s="50"/>
      <c r="AP20" s="51"/>
    </row>
    <row r="21" spans="1:42" ht="15" customHeight="1">
      <c r="A21" s="61"/>
      <c r="B21" s="62"/>
      <c r="C21" s="63"/>
      <c r="D21" s="79" t="str">
        <f>IF($G$18&lt;&gt;"",TEXT($G$18,"m月d日")," ")</f>
        <v> </v>
      </c>
      <c r="E21" s="80"/>
      <c r="F21" s="81"/>
      <c r="G21" s="70"/>
      <c r="H21" s="71"/>
      <c r="I21" s="72"/>
      <c r="J21" s="76"/>
      <c r="K21" s="77"/>
      <c r="L21" s="78"/>
      <c r="M21" s="76"/>
      <c r="N21" s="77"/>
      <c r="O21" s="78"/>
      <c r="P21" s="76"/>
      <c r="Q21" s="77"/>
      <c r="R21" s="78"/>
      <c r="S21" s="40"/>
      <c r="T21" s="41"/>
      <c r="U21" s="42"/>
      <c r="V21" s="40"/>
      <c r="W21" s="41"/>
      <c r="X21" s="42"/>
      <c r="Y21" s="40"/>
      <c r="Z21" s="41"/>
      <c r="AA21" s="42"/>
      <c r="AB21" s="52"/>
      <c r="AC21" s="53"/>
      <c r="AD21" s="54"/>
      <c r="AE21" s="40"/>
      <c r="AF21" s="41"/>
      <c r="AG21" s="42"/>
      <c r="AH21" s="40"/>
      <c r="AI21" s="41"/>
      <c r="AJ21" s="42"/>
      <c r="AK21" s="40"/>
      <c r="AL21" s="41"/>
      <c r="AM21" s="42"/>
      <c r="AN21" s="52"/>
      <c r="AO21" s="53"/>
      <c r="AP21" s="54"/>
    </row>
    <row r="22" spans="1:42" ht="15" customHeight="1">
      <c r="A22" s="55" t="str">
        <f>J15</f>
        <v>真砂</v>
      </c>
      <c r="B22" s="56"/>
      <c r="C22" s="57"/>
      <c r="D22" s="73" t="str">
        <f>IF(OR(J17="",L17=""),"",IF(D23&gt;F23,"○",IF(D23=F23,"△",IF(D23&lt;F23,"×"))))</f>
        <v>×</v>
      </c>
      <c r="E22" s="74"/>
      <c r="F22" s="75"/>
      <c r="G22" s="73" t="str">
        <f>IF(OR(J20="",L20=""),"",IF(G23&gt;I23,"○",IF(G23=I23,"△",IF(G23&lt;I23,"×"))))</f>
        <v>×</v>
      </c>
      <c r="H22" s="74"/>
      <c r="I22" s="75"/>
      <c r="J22" s="64"/>
      <c r="K22" s="65"/>
      <c r="L22" s="66"/>
      <c r="M22" s="73" t="str">
        <f>IF(OR(M23="",O23=""),"",IF(M23&gt;O23,"○",IF(M23=O23,"△",IF(M23&lt;O23,"×"))))</f>
        <v>×</v>
      </c>
      <c r="N22" s="74"/>
      <c r="O22" s="75"/>
      <c r="P22" s="73" t="str">
        <f>IF(OR(P23="",R23=""),"",IF(P23&gt;R23,"○",IF(P23=R23,"△",IF(P23&lt;R23,"×"))))</f>
        <v>○</v>
      </c>
      <c r="Q22" s="74"/>
      <c r="R22" s="75"/>
      <c r="S22" s="28">
        <f>COUNTIF(D22:R22,"○")</f>
        <v>1</v>
      </c>
      <c r="T22" s="29"/>
      <c r="U22" s="30"/>
      <c r="V22" s="28">
        <f>COUNTIF(D22:R22,"△")</f>
        <v>0</v>
      </c>
      <c r="W22" s="29"/>
      <c r="X22" s="30"/>
      <c r="Y22" s="28">
        <f>COUNTIF(D22:R22,"×")</f>
        <v>3</v>
      </c>
      <c r="Z22" s="29"/>
      <c r="AA22" s="30"/>
      <c r="AB22" s="46">
        <f>(S22*3)+V22+(Y22/100)</f>
        <v>3.03</v>
      </c>
      <c r="AC22" s="47"/>
      <c r="AD22" s="48"/>
      <c r="AE22" s="28">
        <f>SUM(L20+L17+M23+P23)</f>
        <v>15</v>
      </c>
      <c r="AF22" s="29"/>
      <c r="AG22" s="30"/>
      <c r="AH22" s="28">
        <f>SUM(-J17-J20-O23-R23)</f>
        <v>-17</v>
      </c>
      <c r="AI22" s="29"/>
      <c r="AJ22" s="30"/>
      <c r="AK22" s="28">
        <f>SUM(AE22:AJ23)</f>
        <v>-2</v>
      </c>
      <c r="AL22" s="29"/>
      <c r="AM22" s="30"/>
      <c r="AN22" s="46">
        <v>4</v>
      </c>
      <c r="AO22" s="47"/>
      <c r="AP22" s="48"/>
    </row>
    <row r="23" spans="1:42" ht="15" customHeight="1">
      <c r="A23" s="58"/>
      <c r="B23" s="59"/>
      <c r="C23" s="60"/>
      <c r="D23" s="8">
        <f>IF(L17="","",L17)</f>
        <v>1</v>
      </c>
      <c r="E23" s="9" t="s">
        <v>51</v>
      </c>
      <c r="F23" s="10">
        <f>IF(J17="","",J17)</f>
        <v>3</v>
      </c>
      <c r="G23" s="8">
        <f>IF(L20="","",L20)</f>
        <v>3</v>
      </c>
      <c r="H23" s="9" t="s">
        <v>51</v>
      </c>
      <c r="I23" s="10">
        <f>IF(J20="","",J20)</f>
        <v>4</v>
      </c>
      <c r="J23" s="67"/>
      <c r="K23" s="68"/>
      <c r="L23" s="69"/>
      <c r="M23" s="5">
        <v>2</v>
      </c>
      <c r="N23" s="6" t="s">
        <v>51</v>
      </c>
      <c r="O23" s="7">
        <v>8</v>
      </c>
      <c r="P23" s="5">
        <v>9</v>
      </c>
      <c r="Q23" s="6" t="s">
        <v>51</v>
      </c>
      <c r="R23" s="7">
        <v>2</v>
      </c>
      <c r="S23" s="37"/>
      <c r="T23" s="38"/>
      <c r="U23" s="39"/>
      <c r="V23" s="37"/>
      <c r="W23" s="38"/>
      <c r="X23" s="39"/>
      <c r="Y23" s="37"/>
      <c r="Z23" s="38"/>
      <c r="AA23" s="39"/>
      <c r="AB23" s="49"/>
      <c r="AC23" s="50"/>
      <c r="AD23" s="51"/>
      <c r="AE23" s="37"/>
      <c r="AF23" s="38"/>
      <c r="AG23" s="39"/>
      <c r="AH23" s="37"/>
      <c r="AI23" s="38"/>
      <c r="AJ23" s="39"/>
      <c r="AK23" s="37"/>
      <c r="AL23" s="38"/>
      <c r="AM23" s="39"/>
      <c r="AN23" s="49"/>
      <c r="AO23" s="50"/>
      <c r="AP23" s="51"/>
    </row>
    <row r="24" spans="1:42" ht="15" customHeight="1">
      <c r="A24" s="61"/>
      <c r="B24" s="62"/>
      <c r="C24" s="63"/>
      <c r="D24" s="79" t="str">
        <f>IF($J$18&lt;&gt;"",TEXT($J$18,"m月d日")," ")</f>
        <v> </v>
      </c>
      <c r="E24" s="80"/>
      <c r="F24" s="81"/>
      <c r="G24" s="79" t="str">
        <f>IF($J$21&lt;&gt;"",TEXT($J$21,"m月d日")," ")</f>
        <v> </v>
      </c>
      <c r="H24" s="80"/>
      <c r="I24" s="81"/>
      <c r="J24" s="70"/>
      <c r="K24" s="71"/>
      <c r="L24" s="72"/>
      <c r="M24" s="76"/>
      <c r="N24" s="77"/>
      <c r="O24" s="78"/>
      <c r="P24" s="76"/>
      <c r="Q24" s="77"/>
      <c r="R24" s="78"/>
      <c r="S24" s="40"/>
      <c r="T24" s="41"/>
      <c r="U24" s="42"/>
      <c r="V24" s="40"/>
      <c r="W24" s="41"/>
      <c r="X24" s="42"/>
      <c r="Y24" s="40"/>
      <c r="Z24" s="41"/>
      <c r="AA24" s="42"/>
      <c r="AB24" s="52"/>
      <c r="AC24" s="53"/>
      <c r="AD24" s="54"/>
      <c r="AE24" s="40"/>
      <c r="AF24" s="41"/>
      <c r="AG24" s="42"/>
      <c r="AH24" s="40"/>
      <c r="AI24" s="41"/>
      <c r="AJ24" s="42"/>
      <c r="AK24" s="40"/>
      <c r="AL24" s="41"/>
      <c r="AM24" s="42"/>
      <c r="AN24" s="52"/>
      <c r="AO24" s="53"/>
      <c r="AP24" s="54"/>
    </row>
    <row r="25" spans="1:42" ht="15" customHeight="1">
      <c r="A25" s="55" t="str">
        <f>M15</f>
        <v>荒川</v>
      </c>
      <c r="B25" s="56"/>
      <c r="C25" s="57"/>
      <c r="D25" s="73" t="str">
        <f>IF(OR(M17="",O17=""),"",IF(D26&gt;F26,"○",IF(D26&lt;F26,"×",IF(D26=F26,"△"))))</f>
        <v>○</v>
      </c>
      <c r="E25" s="74"/>
      <c r="F25" s="75"/>
      <c r="G25" s="73" t="str">
        <f>IF(OR(M20="",O20=""),"",IF(G26&gt;I26,"○",IF(G26&lt;I26,"×",IF(G26=I26,"△"))))</f>
        <v>×</v>
      </c>
      <c r="H25" s="74"/>
      <c r="I25" s="75"/>
      <c r="J25" s="73" t="str">
        <f>IF(OR(M23="",O23=""),"",IF(J26&gt;L26,"○",IF(J26&lt;L26,"×",IF(J26=L26,"△"))))</f>
        <v>○</v>
      </c>
      <c r="K25" s="74"/>
      <c r="L25" s="75"/>
      <c r="M25" s="64"/>
      <c r="N25" s="65"/>
      <c r="O25" s="66"/>
      <c r="P25" s="73" t="str">
        <f>IF(OR(P26="",R26=""),"",IF(P26&gt;R26,"○",IF(P26&lt;R26,"×",IF(P26=R26,"△"))))</f>
        <v>○</v>
      </c>
      <c r="Q25" s="74"/>
      <c r="R25" s="75"/>
      <c r="S25" s="28">
        <f>COUNTIF(D25:R25,"○")</f>
        <v>3</v>
      </c>
      <c r="T25" s="29"/>
      <c r="U25" s="30"/>
      <c r="V25" s="28">
        <f>COUNTIF(D25:R25,"△")</f>
        <v>0</v>
      </c>
      <c r="W25" s="29"/>
      <c r="X25" s="30"/>
      <c r="Y25" s="28">
        <f>COUNTIF(D25:R25,"×")</f>
        <v>1</v>
      </c>
      <c r="Z25" s="29"/>
      <c r="AA25" s="30"/>
      <c r="AB25" s="46">
        <f>(S25*3)+V25+(Y25/100)</f>
        <v>9.01</v>
      </c>
      <c r="AC25" s="47"/>
      <c r="AD25" s="48"/>
      <c r="AE25" s="28">
        <f>SUM(O17+O20+O23+P26)</f>
        <v>32</v>
      </c>
      <c r="AF25" s="29"/>
      <c r="AG25" s="30"/>
      <c r="AH25" s="28">
        <f>SUM(-M17-M20-M23-R26)</f>
        <v>-12</v>
      </c>
      <c r="AI25" s="29"/>
      <c r="AJ25" s="30"/>
      <c r="AK25" s="28">
        <f>SUM(AE25:AJ26)</f>
        <v>20</v>
      </c>
      <c r="AL25" s="29"/>
      <c r="AM25" s="30"/>
      <c r="AN25" s="46">
        <v>2</v>
      </c>
      <c r="AO25" s="47"/>
      <c r="AP25" s="48"/>
    </row>
    <row r="26" spans="1:42" ht="15" customHeight="1">
      <c r="A26" s="58"/>
      <c r="B26" s="59"/>
      <c r="C26" s="60"/>
      <c r="D26" s="8">
        <f>IF(O17="","",O17)</f>
        <v>10</v>
      </c>
      <c r="E26" s="9" t="s">
        <v>52</v>
      </c>
      <c r="F26" s="10">
        <f>IF(M17="","",M17)</f>
        <v>2</v>
      </c>
      <c r="G26" s="8">
        <f>IF(O20="","",O20)</f>
        <v>3</v>
      </c>
      <c r="H26" s="9" t="s">
        <v>52</v>
      </c>
      <c r="I26" s="10">
        <f>IF(M20="","",M20)</f>
        <v>5</v>
      </c>
      <c r="J26" s="8">
        <f>IF(O23="","",O23)</f>
        <v>8</v>
      </c>
      <c r="K26" s="9" t="s">
        <v>52</v>
      </c>
      <c r="L26" s="10">
        <f>IF(M23="","",M23)</f>
        <v>2</v>
      </c>
      <c r="M26" s="67"/>
      <c r="N26" s="68"/>
      <c r="O26" s="69"/>
      <c r="P26" s="5">
        <v>11</v>
      </c>
      <c r="Q26" s="6" t="s">
        <v>52</v>
      </c>
      <c r="R26" s="7">
        <v>3</v>
      </c>
      <c r="S26" s="37"/>
      <c r="T26" s="38"/>
      <c r="U26" s="39"/>
      <c r="V26" s="37"/>
      <c r="W26" s="38"/>
      <c r="X26" s="39"/>
      <c r="Y26" s="37"/>
      <c r="Z26" s="38"/>
      <c r="AA26" s="39"/>
      <c r="AB26" s="49"/>
      <c r="AC26" s="50"/>
      <c r="AD26" s="51"/>
      <c r="AE26" s="37"/>
      <c r="AF26" s="38"/>
      <c r="AG26" s="39"/>
      <c r="AH26" s="37"/>
      <c r="AI26" s="38"/>
      <c r="AJ26" s="39"/>
      <c r="AK26" s="37"/>
      <c r="AL26" s="38"/>
      <c r="AM26" s="39"/>
      <c r="AN26" s="49"/>
      <c r="AO26" s="50"/>
      <c r="AP26" s="51"/>
    </row>
    <row r="27" spans="1:42" ht="15" customHeight="1">
      <c r="A27" s="61"/>
      <c r="B27" s="62"/>
      <c r="C27" s="63"/>
      <c r="D27" s="82" t="str">
        <f>IF($M$18&lt;&gt;"",TEXT($M$18,"m月d日")," ")</f>
        <v> </v>
      </c>
      <c r="E27" s="83"/>
      <c r="F27" s="84"/>
      <c r="G27" s="82" t="str">
        <f>IF($M$21&lt;&gt;"",TEXT($M$21,"m月d日")," ")</f>
        <v> </v>
      </c>
      <c r="H27" s="83"/>
      <c r="I27" s="84"/>
      <c r="J27" s="82" t="str">
        <f>IF($M$24&lt;&gt;"",TEXT($M$24,"m月d日")," ")</f>
        <v> </v>
      </c>
      <c r="K27" s="83"/>
      <c r="L27" s="84"/>
      <c r="M27" s="70"/>
      <c r="N27" s="71"/>
      <c r="O27" s="72"/>
      <c r="P27" s="85"/>
      <c r="Q27" s="86"/>
      <c r="R27" s="87"/>
      <c r="S27" s="40"/>
      <c r="T27" s="41"/>
      <c r="U27" s="42"/>
      <c r="V27" s="40"/>
      <c r="W27" s="41"/>
      <c r="X27" s="42"/>
      <c r="Y27" s="40"/>
      <c r="Z27" s="41"/>
      <c r="AA27" s="42"/>
      <c r="AB27" s="52"/>
      <c r="AC27" s="53"/>
      <c r="AD27" s="54"/>
      <c r="AE27" s="40"/>
      <c r="AF27" s="41"/>
      <c r="AG27" s="42"/>
      <c r="AH27" s="40"/>
      <c r="AI27" s="41"/>
      <c r="AJ27" s="42"/>
      <c r="AK27" s="40"/>
      <c r="AL27" s="41"/>
      <c r="AM27" s="42"/>
      <c r="AN27" s="52"/>
      <c r="AO27" s="53"/>
      <c r="AP27" s="54"/>
    </row>
    <row r="28" spans="1:42" ht="15" customHeight="1">
      <c r="A28" s="55" t="str">
        <f>P15</f>
        <v>早通</v>
      </c>
      <c r="B28" s="56"/>
      <c r="C28" s="57"/>
      <c r="D28" s="73" t="str">
        <f>IF(OR(P17="",R17=""),"",IF(D29&gt;F29,"○",IF(D29&lt;F29,"×",IF(D29=F29,"△"))))</f>
        <v>×</v>
      </c>
      <c r="E28" s="74"/>
      <c r="F28" s="75"/>
      <c r="G28" s="73" t="str">
        <f>IF(OR(P20="",R20=""),"",IF(G29&gt;I29,"○",IF(G29&lt;I29,"×",IF(G29=I29,"△"))))</f>
        <v>×</v>
      </c>
      <c r="H28" s="74"/>
      <c r="I28" s="75"/>
      <c r="J28" s="73" t="str">
        <f>IF(OR(P23="",R23=""),"",IF(J29&gt;L29,"○",IF(J29&lt;L29,"×",IF(J29=L29,"△"))))</f>
        <v>×</v>
      </c>
      <c r="K28" s="74"/>
      <c r="L28" s="75"/>
      <c r="M28" s="73" t="str">
        <f>IF(OR(P26="",R26=""),"",IF(M29&gt;O29,"○",IF(M29&lt;O29,"×",IF(M29=O29,"△"))))</f>
        <v>×</v>
      </c>
      <c r="N28" s="74"/>
      <c r="O28" s="75"/>
      <c r="P28" s="64"/>
      <c r="Q28" s="65"/>
      <c r="R28" s="66"/>
      <c r="S28" s="28">
        <f>COUNTIF(D28:R28,"○")</f>
        <v>0</v>
      </c>
      <c r="T28" s="29"/>
      <c r="U28" s="30"/>
      <c r="V28" s="28">
        <f>COUNTIF(D28:R28,"△")</f>
        <v>0</v>
      </c>
      <c r="W28" s="29"/>
      <c r="X28" s="30"/>
      <c r="Y28" s="28">
        <f>COUNTIF(D28:R28,"×")</f>
        <v>4</v>
      </c>
      <c r="Z28" s="29"/>
      <c r="AA28" s="30"/>
      <c r="AB28" s="46">
        <f>(S28*3)+V28+(Y28/100)</f>
        <v>0.04</v>
      </c>
      <c r="AC28" s="47"/>
      <c r="AD28" s="48"/>
      <c r="AE28" s="28">
        <f>SUM(R17+R20+R23+R26)</f>
        <v>11</v>
      </c>
      <c r="AF28" s="29"/>
      <c r="AG28" s="30"/>
      <c r="AH28" s="28">
        <f>SUM(-P17-P20-P23-P26)</f>
        <v>-28</v>
      </c>
      <c r="AI28" s="29"/>
      <c r="AJ28" s="30"/>
      <c r="AK28" s="28">
        <f>SUM(AE28:AJ29)</f>
        <v>-17</v>
      </c>
      <c r="AL28" s="29"/>
      <c r="AM28" s="30"/>
      <c r="AN28" s="46">
        <v>5</v>
      </c>
      <c r="AO28" s="47"/>
      <c r="AP28" s="48"/>
    </row>
    <row r="29" spans="1:42" ht="15" customHeight="1">
      <c r="A29" s="58"/>
      <c r="B29" s="59"/>
      <c r="C29" s="60"/>
      <c r="D29" s="8">
        <f>IF(R17="","",R17)</f>
        <v>2</v>
      </c>
      <c r="E29" s="9" t="s">
        <v>51</v>
      </c>
      <c r="F29" s="10">
        <f>IF(P17="","",P17)</f>
        <v>3</v>
      </c>
      <c r="G29" s="8">
        <f>IF(R20="","",R20)</f>
        <v>4</v>
      </c>
      <c r="H29" s="9" t="s">
        <v>51</v>
      </c>
      <c r="I29" s="10">
        <f>IF(P20="","",P20)</f>
        <v>5</v>
      </c>
      <c r="J29" s="8">
        <f>IF(R23="","",R23)</f>
        <v>2</v>
      </c>
      <c r="K29" s="9" t="s">
        <v>51</v>
      </c>
      <c r="L29" s="10">
        <f>IF(P23="","",P23)</f>
        <v>9</v>
      </c>
      <c r="M29" s="8">
        <f>IF(R26="","",R26)</f>
        <v>3</v>
      </c>
      <c r="N29" s="9" t="s">
        <v>51</v>
      </c>
      <c r="O29" s="10">
        <f>IF(P26="","",P26)</f>
        <v>11</v>
      </c>
      <c r="P29" s="67"/>
      <c r="Q29" s="68"/>
      <c r="R29" s="69"/>
      <c r="S29" s="37"/>
      <c r="T29" s="38"/>
      <c r="U29" s="39"/>
      <c r="V29" s="37"/>
      <c r="W29" s="38"/>
      <c r="X29" s="39"/>
      <c r="Y29" s="37"/>
      <c r="Z29" s="38"/>
      <c r="AA29" s="39"/>
      <c r="AB29" s="49"/>
      <c r="AC29" s="50"/>
      <c r="AD29" s="51"/>
      <c r="AE29" s="37"/>
      <c r="AF29" s="38"/>
      <c r="AG29" s="39"/>
      <c r="AH29" s="37"/>
      <c r="AI29" s="38"/>
      <c r="AJ29" s="39"/>
      <c r="AK29" s="37"/>
      <c r="AL29" s="38"/>
      <c r="AM29" s="39"/>
      <c r="AN29" s="49"/>
      <c r="AO29" s="50"/>
      <c r="AP29" s="51"/>
    </row>
    <row r="30" spans="1:42" ht="15" customHeight="1">
      <c r="A30" s="61"/>
      <c r="B30" s="62"/>
      <c r="C30" s="63"/>
      <c r="D30" s="82" t="str">
        <f>IF($P$18&lt;&gt;"",TEXT($P$18,"m月d日")," ")</f>
        <v> </v>
      </c>
      <c r="E30" s="83"/>
      <c r="F30" s="84"/>
      <c r="G30" s="82" t="str">
        <f>IF($P$21&lt;&gt;"",TEXT($P$21,"m月d日")," ")</f>
        <v> </v>
      </c>
      <c r="H30" s="83"/>
      <c r="I30" s="84"/>
      <c r="J30" s="82" t="str">
        <f>IF($P$24&lt;&gt;"",TEXT($P$24,"m月d日")," ")</f>
        <v> </v>
      </c>
      <c r="K30" s="83"/>
      <c r="L30" s="84"/>
      <c r="M30" s="82" t="str">
        <f>IF($P$27&lt;&gt;"",TEXT($P$27,"m月d日")," ")</f>
        <v> </v>
      </c>
      <c r="N30" s="83"/>
      <c r="O30" s="84"/>
      <c r="P30" s="70"/>
      <c r="Q30" s="71"/>
      <c r="R30" s="72"/>
      <c r="S30" s="40"/>
      <c r="T30" s="41"/>
      <c r="U30" s="42"/>
      <c r="V30" s="40"/>
      <c r="W30" s="41"/>
      <c r="X30" s="42"/>
      <c r="Y30" s="40"/>
      <c r="Z30" s="41"/>
      <c r="AA30" s="42"/>
      <c r="AB30" s="52"/>
      <c r="AC30" s="53"/>
      <c r="AD30" s="54"/>
      <c r="AE30" s="40"/>
      <c r="AF30" s="41"/>
      <c r="AG30" s="42"/>
      <c r="AH30" s="40"/>
      <c r="AI30" s="41"/>
      <c r="AJ30" s="42"/>
      <c r="AK30" s="40"/>
      <c r="AL30" s="41"/>
      <c r="AM30" s="42"/>
      <c r="AN30" s="52"/>
      <c r="AO30" s="53"/>
      <c r="AP30" s="54"/>
    </row>
  </sheetData>
  <sheetProtection/>
  <mergeCells count="170">
    <mergeCell ref="AK28:AM30"/>
    <mergeCell ref="AN28:AP30"/>
    <mergeCell ref="D30:F30"/>
    <mergeCell ref="G30:I30"/>
    <mergeCell ref="J30:L30"/>
    <mergeCell ref="M30:O30"/>
    <mergeCell ref="S28:U30"/>
    <mergeCell ref="V28:X30"/>
    <mergeCell ref="Y28:AA30"/>
    <mergeCell ref="AB28:AD30"/>
    <mergeCell ref="AE28:AG30"/>
    <mergeCell ref="AH28:AJ30"/>
    <mergeCell ref="A28:C30"/>
    <mergeCell ref="D28:F28"/>
    <mergeCell ref="G28:I28"/>
    <mergeCell ref="J28:L28"/>
    <mergeCell ref="M28:O28"/>
    <mergeCell ref="P28:R30"/>
    <mergeCell ref="AK25:AM27"/>
    <mergeCell ref="AN25:AP27"/>
    <mergeCell ref="D27:F27"/>
    <mergeCell ref="G27:I27"/>
    <mergeCell ref="J27:L27"/>
    <mergeCell ref="P27:R27"/>
    <mergeCell ref="S25:U27"/>
    <mergeCell ref="V25:X27"/>
    <mergeCell ref="Y25:AA27"/>
    <mergeCell ref="AB25:AD27"/>
    <mergeCell ref="AE25:AG27"/>
    <mergeCell ref="AH25:AJ27"/>
    <mergeCell ref="A25:C27"/>
    <mergeCell ref="D25:F25"/>
    <mergeCell ref="G25:I25"/>
    <mergeCell ref="J25:L25"/>
    <mergeCell ref="M25:O27"/>
    <mergeCell ref="P25:R25"/>
    <mergeCell ref="AK22:AM24"/>
    <mergeCell ref="AN22:AP24"/>
    <mergeCell ref="D24:F24"/>
    <mergeCell ref="G24:I24"/>
    <mergeCell ref="M24:O24"/>
    <mergeCell ref="P24:R24"/>
    <mergeCell ref="S22:U24"/>
    <mergeCell ref="V22:X24"/>
    <mergeCell ref="Y22:AA24"/>
    <mergeCell ref="AB22:AD24"/>
    <mergeCell ref="AE22:AG24"/>
    <mergeCell ref="AH22:AJ24"/>
    <mergeCell ref="A22:C24"/>
    <mergeCell ref="D22:F22"/>
    <mergeCell ref="G22:I22"/>
    <mergeCell ref="J22:L24"/>
    <mergeCell ref="M22:O22"/>
    <mergeCell ref="P22:R22"/>
    <mergeCell ref="AK19:AM21"/>
    <mergeCell ref="AN19:AP21"/>
    <mergeCell ref="D21:F21"/>
    <mergeCell ref="J21:L21"/>
    <mergeCell ref="M21:O21"/>
    <mergeCell ref="P21:R21"/>
    <mergeCell ref="S19:U21"/>
    <mergeCell ref="V19:X21"/>
    <mergeCell ref="Y19:AA21"/>
    <mergeCell ref="AB19:AD21"/>
    <mergeCell ref="AE19:AG21"/>
    <mergeCell ref="AH19:AJ21"/>
    <mergeCell ref="G18:I18"/>
    <mergeCell ref="J18:L18"/>
    <mergeCell ref="M18:O18"/>
    <mergeCell ref="P18:R18"/>
    <mergeCell ref="Y16:AA18"/>
    <mergeCell ref="AB16:AD18"/>
    <mergeCell ref="AE16:AG18"/>
    <mergeCell ref="AH16:AJ18"/>
    <mergeCell ref="A19:C21"/>
    <mergeCell ref="D19:F19"/>
    <mergeCell ref="G19:I21"/>
    <mergeCell ref="J19:L19"/>
    <mergeCell ref="M19:O19"/>
    <mergeCell ref="P19:R19"/>
    <mergeCell ref="AK16:AM18"/>
    <mergeCell ref="AN16:AP18"/>
    <mergeCell ref="AK15:AM15"/>
    <mergeCell ref="AN15:AP15"/>
    <mergeCell ref="A16:C18"/>
    <mergeCell ref="D16:F18"/>
    <mergeCell ref="G16:I16"/>
    <mergeCell ref="J16:L16"/>
    <mergeCell ref="M16:O16"/>
    <mergeCell ref="P16:R16"/>
    <mergeCell ref="S16:U18"/>
    <mergeCell ref="V16:X18"/>
    <mergeCell ref="S15:U15"/>
    <mergeCell ref="V15:X15"/>
    <mergeCell ref="Y15:AA15"/>
    <mergeCell ref="AB15:AD15"/>
    <mergeCell ref="AE15:AG15"/>
    <mergeCell ref="AH15:AJ15"/>
    <mergeCell ref="A15:C15"/>
    <mergeCell ref="D15:F15"/>
    <mergeCell ref="G15:I15"/>
    <mergeCell ref="J15:L15"/>
    <mergeCell ref="M15:O15"/>
    <mergeCell ref="P15:R15"/>
    <mergeCell ref="A13:E13"/>
    <mergeCell ref="F13:I13"/>
    <mergeCell ref="J13:O13"/>
    <mergeCell ref="Q13:V13"/>
    <mergeCell ref="W13:Y13"/>
    <mergeCell ref="Z13:AB13"/>
    <mergeCell ref="A12:E12"/>
    <mergeCell ref="F12:I12"/>
    <mergeCell ref="J12:O12"/>
    <mergeCell ref="Q12:V12"/>
    <mergeCell ref="W12:Y12"/>
    <mergeCell ref="Z12:AB12"/>
    <mergeCell ref="A11:E11"/>
    <mergeCell ref="F11:I11"/>
    <mergeCell ref="J11:O11"/>
    <mergeCell ref="Q11:V11"/>
    <mergeCell ref="W11:Y11"/>
    <mergeCell ref="Z11:AB11"/>
    <mergeCell ref="A10:E10"/>
    <mergeCell ref="F10:I10"/>
    <mergeCell ref="J10:O10"/>
    <mergeCell ref="Q10:V10"/>
    <mergeCell ref="W10:Y10"/>
    <mergeCell ref="Z10:AB10"/>
    <mergeCell ref="A9:E9"/>
    <mergeCell ref="F9:I9"/>
    <mergeCell ref="J9:O9"/>
    <mergeCell ref="Q9:V9"/>
    <mergeCell ref="W9:Y9"/>
    <mergeCell ref="Z9:AB9"/>
    <mergeCell ref="A8:E8"/>
    <mergeCell ref="F8:I8"/>
    <mergeCell ref="J8:O8"/>
    <mergeCell ref="Q8:V8"/>
    <mergeCell ref="W8:Y8"/>
    <mergeCell ref="Z8:AB8"/>
    <mergeCell ref="A7:E7"/>
    <mergeCell ref="F7:I7"/>
    <mergeCell ref="J7:O7"/>
    <mergeCell ref="Q7:V7"/>
    <mergeCell ref="W7:Y7"/>
    <mergeCell ref="Z7:AB7"/>
    <mergeCell ref="A6:E6"/>
    <mergeCell ref="F6:I6"/>
    <mergeCell ref="J6:O6"/>
    <mergeCell ref="Q6:V6"/>
    <mergeCell ref="W6:Y6"/>
    <mergeCell ref="Z6:AB6"/>
    <mergeCell ref="A5:E5"/>
    <mergeCell ref="F5:I5"/>
    <mergeCell ref="J5:O5"/>
    <mergeCell ref="Q5:V5"/>
    <mergeCell ref="W5:Y5"/>
    <mergeCell ref="Z5:AB5"/>
    <mergeCell ref="A4:E4"/>
    <mergeCell ref="F4:I4"/>
    <mergeCell ref="J4:O4"/>
    <mergeCell ref="Q4:V4"/>
    <mergeCell ref="W4:Y4"/>
    <mergeCell ref="Z4:AB4"/>
    <mergeCell ref="A3:E3"/>
    <mergeCell ref="F3:I3"/>
    <mergeCell ref="J3:V3"/>
    <mergeCell ref="W3:Y3"/>
    <mergeCell ref="Z3:AB3"/>
    <mergeCell ref="A1:U1"/>
  </mergeCells>
  <printOptions/>
  <pageMargins left="0.7" right="0.7" top="0.75" bottom="0.75" header="0.3" footer="0.3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</dc:creator>
  <cp:keywords/>
  <dc:description/>
  <cp:lastModifiedBy>利昭 小林</cp:lastModifiedBy>
  <cp:lastPrinted>2023-11-08T08:30:13Z</cp:lastPrinted>
  <dcterms:created xsi:type="dcterms:W3CDTF">2013-10-06T08:14:43Z</dcterms:created>
  <dcterms:modified xsi:type="dcterms:W3CDTF">2023-11-27T13:16:09Z</dcterms:modified>
  <cp:category/>
  <cp:version/>
  <cp:contentType/>
  <cp:contentStatus/>
</cp:coreProperties>
</file>